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Rafael Rocha\Google Drive\18 - Bombeiro Tabatinga\_Incêndio Neuceia Gonçalo\Final\"/>
    </mc:Choice>
  </mc:AlternateContent>
  <bookViews>
    <workbookView xWindow="0" yWindow="15" windowWidth="13620" windowHeight="8910" tabRatio="720"/>
  </bookViews>
  <sheets>
    <sheet name="DADOS" sheetId="1" r:id="rId1"/>
    <sheet name="Planilha1" sheetId="11" r:id="rId2"/>
    <sheet name="ANEXO C" sheetId="2" r:id="rId3"/>
    <sheet name="MDI" sheetId="3" r:id="rId4"/>
    <sheet name="ANEXO F" sheetId="4" r:id="rId5"/>
    <sheet name="ANEXO E" sheetId="5" r:id="rId6"/>
    <sheet name="MSE" sheetId="7" r:id="rId7"/>
    <sheet name="TABELAS" sheetId="8" state="hidden" r:id="rId8"/>
    <sheet name="TABELAS2" sheetId="10" state="hidden" r:id="rId9"/>
  </sheets>
  <externalReferences>
    <externalReference r:id="rId10"/>
  </externalReferences>
  <calcPr calcId="171027"/>
</workbook>
</file>

<file path=xl/calcChain.xml><?xml version="1.0" encoding="utf-8"?>
<calcChain xmlns="http://schemas.openxmlformats.org/spreadsheetml/2006/main">
  <c r="B4" i="7" l="1"/>
  <c r="F72" i="7" l="1"/>
  <c r="D66" i="7"/>
  <c r="J68" i="7" s="1"/>
  <c r="B66" i="7"/>
  <c r="C63" i="7"/>
  <c r="H63" i="7" s="1"/>
  <c r="B60" i="7"/>
  <c r="D60" i="7" s="1"/>
  <c r="D56" i="7"/>
  <c r="A76" i="7" l="1"/>
  <c r="E76" i="7" s="1"/>
  <c r="F66" i="7"/>
  <c r="C68" i="7"/>
  <c r="A74" i="7" s="1"/>
  <c r="E74" i="7" s="1"/>
  <c r="G68" i="7"/>
  <c r="D7" i="3" l="1"/>
  <c r="D8" i="3"/>
  <c r="D9" i="3"/>
  <c r="E63" i="3"/>
  <c r="E64" i="3"/>
  <c r="E65" i="3"/>
  <c r="C87" i="3" l="1"/>
  <c r="B83" i="7" l="1"/>
  <c r="H12" i="4"/>
  <c r="F15" i="4"/>
  <c r="F12" i="4"/>
  <c r="C12" i="4"/>
  <c r="A12" i="4"/>
  <c r="A15" i="4"/>
  <c r="E37" i="3" l="1"/>
  <c r="E35" i="3"/>
  <c r="E33" i="3"/>
  <c r="B30" i="7" l="1"/>
  <c r="D30" i="7" s="1"/>
  <c r="C33" i="7"/>
  <c r="H33" i="7" s="1"/>
  <c r="D36" i="7"/>
  <c r="D26" i="10"/>
  <c r="F92" i="8"/>
  <c r="D26" i="7" l="1"/>
  <c r="G38" i="7"/>
  <c r="C38" i="7"/>
  <c r="F36" i="7"/>
  <c r="J38" i="7"/>
  <c r="B36" i="7"/>
  <c r="L4" i="8"/>
  <c r="F42" i="7" l="1"/>
  <c r="A44" i="7" s="1"/>
  <c r="B23" i="4" l="1"/>
  <c r="B40" i="2" l="1"/>
  <c r="C91" i="3" l="1"/>
  <c r="E29" i="3"/>
  <c r="D10" i="3"/>
  <c r="C9" i="7" l="1"/>
  <c r="B5" i="7"/>
  <c r="B2" i="4"/>
  <c r="B3" i="4"/>
  <c r="B4" i="4"/>
  <c r="E66" i="3"/>
  <c r="A46" i="7" l="1"/>
  <c r="E46" i="7" s="1"/>
  <c r="E44" i="7"/>
  <c r="B2" i="5" l="1"/>
  <c r="B10" i="2"/>
  <c r="E27" i="3"/>
  <c r="B7" i="5" l="1"/>
  <c r="D26" i="2"/>
  <c r="I48" i="5"/>
  <c r="I47" i="5"/>
  <c r="A36" i="5"/>
  <c r="I5" i="5"/>
  <c r="B6" i="5"/>
  <c r="I4" i="5"/>
  <c r="B5" i="5"/>
  <c r="B4" i="5"/>
  <c r="B3" i="5"/>
  <c r="E31" i="3"/>
  <c r="D6" i="3"/>
  <c r="D5" i="3"/>
  <c r="D4" i="3"/>
  <c r="D27" i="2"/>
  <c r="D25" i="2"/>
  <c r="D24" i="2"/>
  <c r="D23" i="2"/>
  <c r="D22" i="2"/>
  <c r="G2" i="2"/>
</calcChain>
</file>

<file path=xl/sharedStrings.xml><?xml version="1.0" encoding="utf-8"?>
<sst xmlns="http://schemas.openxmlformats.org/spreadsheetml/2006/main" count="862" uniqueCount="471">
  <si>
    <t>PLANILHA COM OS DADOS DO PROJETO</t>
  </si>
  <si>
    <t>OBRA:</t>
  </si>
  <si>
    <t>PROPRIETÁRIO:</t>
  </si>
  <si>
    <t>CNPJ/CPF:</t>
  </si>
  <si>
    <t>ENDEREÇO:</t>
  </si>
  <si>
    <t>MUNICIPIO:</t>
  </si>
  <si>
    <t>UF:</t>
  </si>
  <si>
    <t>ÁREA TOTAL:</t>
  </si>
  <si>
    <t>m2</t>
  </si>
  <si>
    <t>TIPO DE EDIFICAÇÃO:</t>
  </si>
  <si>
    <t>NÚMERO DE PAVIMENTOS:</t>
  </si>
  <si>
    <t>PÉ DIREITO(m):</t>
  </si>
  <si>
    <t>ALTURA(m):</t>
  </si>
  <si>
    <t>TIPO:</t>
  </si>
  <si>
    <t>DESCRIÇÃO DA ALTURA</t>
  </si>
  <si>
    <t>CARGA DE INCÊNDIO:</t>
  </si>
  <si>
    <t>OCUPAÇÃO:</t>
  </si>
  <si>
    <t>DESCRIÇÃO</t>
  </si>
  <si>
    <t>RISCO:</t>
  </si>
  <si>
    <t>GRUPO:</t>
  </si>
  <si>
    <t>DIVISÃO:</t>
  </si>
  <si>
    <t>E-MAIL:</t>
  </si>
  <si>
    <t>FONE:</t>
  </si>
  <si>
    <t>INSERIR NOME DO ARQUIVO (HIDRALON_PROJETO X_000.dwg)</t>
  </si>
  <si>
    <t>NOME DO ARQUIVO</t>
  </si>
  <si>
    <t>INSERIR DATA</t>
  </si>
  <si>
    <t>Ao</t>
  </si>
  <si>
    <t>Serviço de Prevenção Contra Incêndio e Pânico</t>
  </si>
  <si>
    <t>Ilustríssimos Senhores,</t>
  </si>
  <si>
    <t>Obra:</t>
  </si>
  <si>
    <t>Proprietário:</t>
  </si>
  <si>
    <t>Endereço:</t>
  </si>
  <si>
    <t>Ocupação:</t>
  </si>
  <si>
    <t>Área total:</t>
  </si>
  <si>
    <t>Restrito ao exposto, antecipadamente agradecemos.</t>
  </si>
  <si>
    <t>Atenciosamente,</t>
  </si>
  <si>
    <t>MEMORIAL DESCRITIVO PROJETO DE PREVENÇÃO DE INCÊNDIOS</t>
  </si>
  <si>
    <t>1.               DADOS DA OBRA</t>
  </si>
  <si>
    <t>Localização:</t>
  </si>
  <si>
    <t>Tipo de Edificação:</t>
  </si>
  <si>
    <t>Número de Pavimentos:</t>
  </si>
  <si>
    <t>Área a Construir:</t>
  </si>
  <si>
    <t>Autor do Projeto / CREA:</t>
  </si>
  <si>
    <t>2.               OBJETIVO</t>
  </si>
  <si>
    <t>O presente memorial tem por finalidade esclarecer a metodologia de cálculo e o escopo técnico adotados na elaboração do Projeto de Prevenção de Incêndios.</t>
  </si>
  <si>
    <t>3.               NORMAS TÉCNICAS</t>
  </si>
  <si>
    <t>-           NBR 10898:90 – Sistema de Iluminação de Emergência</t>
  </si>
  <si>
    <t>-           NBR 12.693 – Sistema de Proteção por Extintores de Incêndio</t>
  </si>
  <si>
    <t>-           NBR 9077:93 – Saídas de Emergência em Edifícios</t>
  </si>
  <si>
    <t>-           NBR 13.714 – Sistema de Hidrantes e Mangotinhos para combate a Incêndio</t>
  </si>
  <si>
    <t>-           NBR 11.861 – Mangueiras de Incêndio</t>
  </si>
  <si>
    <t>4.               DOCUMENTOS QUE COMPÕE O PROJETO DE PREVENÇÃO DE INCÊNDIOS</t>
  </si>
  <si>
    <t>5.               CONVENÇÕES</t>
  </si>
  <si>
    <t>O presente projeto foi desenvolvido segundo as recomendações das Normas Técnicas Brasileiras (ABNT) e o Código de Prevenção de Incêndios, seguindo as convenções apresentadas nas pranchas.</t>
  </si>
  <si>
    <t>6. CONDIÇÕES GERAIS</t>
  </si>
  <si>
    <t>As instalações do Sistema de Prevenção de Incêndios sob comando foram projetadas de modo a:</t>
  </si>
  <si>
    <t>Ocupação de risco:</t>
  </si>
  <si>
    <t>Grupo:</t>
  </si>
  <si>
    <t>Risco predominante:</t>
  </si>
  <si>
    <t>Carga de Incêndio:</t>
  </si>
  <si>
    <t>m²</t>
  </si>
  <si>
    <t>QUADRO RESUMO DAS MEDIDAS DE SEGURANÇA CONTRA INCÊNDIO</t>
  </si>
  <si>
    <t>LOCAL:</t>
  </si>
  <si>
    <t>SAÍDAS DE EMERGÊNCIA</t>
  </si>
  <si>
    <t>SINALIZAÇÃO DE EMERGÊNCIA</t>
  </si>
  <si>
    <t>EXTINTORES</t>
  </si>
  <si>
    <t>OCUPAÇÃO</t>
  </si>
  <si>
    <t>DIVISÃO</t>
  </si>
  <si>
    <t>CARGA DE INCÊNDIO EM MJ/m²</t>
  </si>
  <si>
    <t>CLASSIFICAÇÃO DAS EDIFICAÇÕES E ÁREAS DE RISCO QUANTO À CARGA DE INCÊNDIO</t>
  </si>
  <si>
    <t>RISCO</t>
  </si>
  <si>
    <t>CARGA DE INCÊNDIO</t>
  </si>
  <si>
    <t>MEMORIAL BASICO DE CONSTRUÇÃO</t>
  </si>
  <si>
    <t>Municipio:</t>
  </si>
  <si>
    <t>E-mail:</t>
  </si>
  <si>
    <t>Fone:</t>
  </si>
  <si>
    <t>1.</t>
  </si>
  <si>
    <t>2.</t>
  </si>
  <si>
    <t>3.</t>
  </si>
  <si>
    <t>4.</t>
  </si>
  <si>
    <t>5.</t>
  </si>
  <si>
    <t>6.</t>
  </si>
  <si>
    <t>7.</t>
  </si>
  <si>
    <t>MEMORIAL DESCRITIVO DAS SAÍDAS DE EMERGÊNCIA</t>
  </si>
  <si>
    <t>OBJETIVO:</t>
  </si>
  <si>
    <t>Fixar as condições exigíveis que as edificações devem possuir a fim que sua população possam abandoná-las, em caso de incêndio, completamente protegidas em sua integridade física e para permitir o fácil acesso de auxílio externo (Bombeiros) para o combate ao fogo e a retirada da população através de saídas comuns ou saídas de emergência quando exigidas.</t>
  </si>
  <si>
    <t>CLASSIFICAÇÃO DA EDIFICAÇÃO QUANTO A OCUPAÇÃO</t>
  </si>
  <si>
    <t>CLASSIFICAÇÃO DA EDIFICAÇÃO QUANTO A ALTURA</t>
  </si>
  <si>
    <t>CLASSIFICAÇÃO DA EDIFICAÇÃO QUANTO AO RISCO</t>
  </si>
  <si>
    <t>MJ/m²</t>
  </si>
  <si>
    <t>A largura das saídas, isto é, dos acessos, descargas, portas e outros é dada pela fórmula:</t>
  </si>
  <si>
    <t>N = P/C</t>
  </si>
  <si>
    <t>, onde:</t>
  </si>
  <si>
    <t>N = Número de unidades de passagem, arredondado para o número inteiro;</t>
  </si>
  <si>
    <t>Capacidade "C" para:</t>
  </si>
  <si>
    <t>Acessos e Descargas</t>
  </si>
  <si>
    <t>Escadas e Rampas</t>
  </si>
  <si>
    <t>Portas</t>
  </si>
  <si>
    <t>Máxima distância a ser percorrida:</t>
  </si>
  <si>
    <t>Utilizado:</t>
  </si>
  <si>
    <t>UP</t>
  </si>
  <si>
    <t>Arredonda-se para</t>
  </si>
  <si>
    <t>Deverão ser utilizados profissionais idôneos e habilitados, com materiais tecnicamente indicados. A instalação será perfeitamente estanque e executada de maneira a permitir rápido, fácil e efetivo funcionamento.</t>
  </si>
  <si>
    <t>Foram utilizadas as seguintes nomenclaturas:</t>
  </si>
  <si>
    <t>* Esguicho Regulável: Peças destinadas a formar e a orientar o jato d’água nos hidrantes, com regulagem para diferentes tipos de jatos.</t>
  </si>
  <si>
    <t>* Hidrante: Ponto de tomada d’água, provido de registro de manobra e união tipo engate rápido de mangueira.</t>
  </si>
  <si>
    <t>* Mangueira: Conduto flexível fechado, acondicionado nos abrigos junto aos hidrantes.</t>
  </si>
  <si>
    <t>* União tipo engate d’água: Peça destinada ao acoplamento dos equipamentos por encaixe de 1/4 de volta.</t>
  </si>
  <si>
    <t>* Unidade extintora: Unidade padrão convencionada por um determinado agente extintor.</t>
  </si>
  <si>
    <t>As conexões, os registros e as válvulas e demais peças serão empregadas de modo a não prejudicar o integral aproveitamento das canalizações e possuir resistência igual ou superior exigida para os tubos.</t>
  </si>
  <si>
    <t>7.8  OBSERVAÇÕES:</t>
  </si>
  <si>
    <t>A) Todo material empregado deverá ser analisado pelo instalador, para que o mesmo não seja usado com algum defeito de fabricação.</t>
  </si>
  <si>
    <t>B) Qualquer alteração na especificação dos materiais deverá ser comunicada ao projetista e ao proprietário.</t>
  </si>
  <si>
    <t>Água Pressurizada – 2A
Pó Químico Seco BC – 20 B:C                                       
Gás Carbônico BC – 5 B:C</t>
  </si>
  <si>
    <t>Pessoa por m²</t>
  </si>
  <si>
    <r>
      <t xml:space="preserve">● </t>
    </r>
    <r>
      <rPr>
        <sz val="10"/>
        <color theme="1"/>
        <rFont val="Calibri"/>
        <family val="2"/>
      </rPr>
      <t>Cálculo de acessos e descargas:</t>
    </r>
  </si>
  <si>
    <r>
      <t xml:space="preserve">● </t>
    </r>
    <r>
      <rPr>
        <sz val="10"/>
        <color theme="1"/>
        <rFont val="Calibri"/>
        <family val="2"/>
      </rPr>
      <t>Cálculo de portas:</t>
    </r>
  </si>
  <si>
    <t>DIMENSIONAMENTO DAS SAÍDAS</t>
  </si>
  <si>
    <t>Corpo de Bombeiros Militar do Paraná</t>
  </si>
  <si>
    <t>O presente projeto foi elaborado segundo as recomendações das Normas Técnicas Brasileiras (ABNT) e o Código de Prevenção de Incêndios do Estado do Paraná.</t>
  </si>
  <si>
    <t>Acessos mínimos de 1,20m (2UP cada).</t>
  </si>
  <si>
    <t>SINALIZAÇÃO POR PLACAS FOTOLUMINESCENTES CONFORME NPT 20.</t>
  </si>
  <si>
    <t>7. SISTEMA DE PREVENÇÃO CONTRA INCÊNDIO E PÂNICO</t>
  </si>
  <si>
    <t>7.1 CONSIDERAÇÕES GERAIS:</t>
  </si>
  <si>
    <r>
      <t>A)</t>
    </r>
    <r>
      <rPr>
        <sz val="9"/>
        <color rgb="FF000000"/>
        <rFont val="Calibri"/>
        <family val="2"/>
        <scheme val="minor"/>
      </rPr>
      <t xml:space="preserve">  Permitir o funcionamento rápido e fácil do sistema;</t>
    </r>
  </si>
  <si>
    <r>
      <t xml:space="preserve">B)  </t>
    </r>
    <r>
      <rPr>
        <sz val="9"/>
        <color rgb="FF000000"/>
        <rFont val="Calibri"/>
        <family val="2"/>
        <scheme val="minor"/>
      </rPr>
      <t>Permitir acessos livres para o sistema;</t>
    </r>
  </si>
  <si>
    <r>
      <t xml:space="preserve">C)  </t>
    </r>
    <r>
      <rPr>
        <sz val="9"/>
        <color rgb="FF000000"/>
        <rFont val="Calibri"/>
        <family val="2"/>
        <scheme val="minor"/>
      </rPr>
      <t>Atender as normas do Corpo de Bombeiros do Paraná.</t>
    </r>
  </si>
  <si>
    <t>7.2 CLASSIFICAÇÃO:</t>
  </si>
  <si>
    <t>7.3 PREVENÇÃO CONTRA INCÊNDIO:</t>
  </si>
  <si>
    <t>7.5 EXTINTORES MANUAIS:</t>
  </si>
  <si>
    <t>Divisão:</t>
  </si>
  <si>
    <t>CARGA DE INCÊNDIO - NPT 14</t>
  </si>
  <si>
    <r>
      <t>COMPARTIMENTOS:</t>
    </r>
    <r>
      <rPr>
        <sz val="10"/>
        <color rgb="FF000000"/>
        <rFont val="Calibri"/>
        <family val="2"/>
        <scheme val="minor"/>
      </rPr>
      <t xml:space="preserve"> Independentes de sua natureza de ocupação, os compartimentos possuem dimensões adequadas a sua atividade. Os materiais de construção (estruturas, vedações, acabamento etc.) empregados, mediante aplicação adequada, atendem aos requisitos técnicos quanto a estabilidade, ventilação, higiene, segurança, salubridade, conforto térmico e acústico, atendendo as posturas municipais e as normas do Corpo de Bombeiros Militar do Paraná.</t>
    </r>
  </si>
  <si>
    <r>
      <t xml:space="preserve">ESTRUTURAS: </t>
    </r>
    <r>
      <rPr>
        <sz val="10"/>
        <color rgb="FF000000"/>
        <rFont val="Calibri"/>
        <family val="2"/>
        <scheme val="minor"/>
      </rPr>
      <t>Execução da obra realizada de acordo com as normas construtivas em vigor, estruturas de concreto armado executadas de acordo com as características da construção. Atende ao TRRF (Tempo Requerido de Resistência ao Fogo) na edificação de 60 (sessenta) minutos, conforme a NPT-08. Fundações: executadas para suportar as cargas solicitadas, de acordo com normas em vigor.</t>
    </r>
  </si>
  <si>
    <r>
      <t xml:space="preserve">ALVENARIAS: </t>
    </r>
    <r>
      <rPr>
        <sz val="10"/>
        <color rgb="FF000000"/>
        <rFont val="Calibri"/>
        <family val="2"/>
        <scheme val="minor"/>
      </rPr>
      <t>Construídas de blocos cerâmicos, ou de materiais equivalentes, assentadas e revestidas de argamassa, de acordo com as normas construtivas em vigor.</t>
    </r>
  </si>
  <si>
    <r>
      <rPr>
        <b/>
        <sz val="10"/>
        <color rgb="FF000000"/>
        <rFont val="Calibri"/>
        <family val="2"/>
        <scheme val="minor"/>
      </rPr>
      <t>COMPARTIMENTAÇÕES:</t>
    </r>
    <r>
      <rPr>
        <sz val="10"/>
        <color rgb="FF000000"/>
        <rFont val="Calibri"/>
        <family val="2"/>
        <scheme val="minor"/>
      </rPr>
      <t xml:space="preserve"> Realizada de acordo com as normas construtivas em vigor e NPT-09, de acordo com as características da construção. Atende ao TRRF (resistência ao fogo) para 60 minutos, conforme a NPT-08.</t>
    </r>
  </si>
  <si>
    <r>
      <t>INSTALAÇÕES:</t>
    </r>
    <r>
      <rPr>
        <sz val="10"/>
        <color rgb="FF000000"/>
        <rFont val="Calibri"/>
        <family val="2"/>
        <scheme val="minor"/>
      </rPr>
      <t xml:space="preserve"> As instalações hidráulicas e elétricas obedecem aos requisitos normativos da ABNT e das respectivas concessionárias.</t>
    </r>
  </si>
  <si>
    <r>
      <t xml:space="preserve">VIDROS: </t>
    </r>
    <r>
      <rPr>
        <sz val="10"/>
        <color rgb="FF000000"/>
        <rFont val="Calibri"/>
        <family val="2"/>
        <scheme val="minor"/>
      </rPr>
      <t>Os elementos envidraçados atendem aos critérios de segurança previstos nas normas da ABNT.</t>
    </r>
  </si>
  <si>
    <r>
      <t xml:space="preserve">MEDIDAS DE SEGURANÇA CONTRA INCÊNDIO: </t>
    </r>
    <r>
      <rPr>
        <sz val="10"/>
        <color rgb="FF000000"/>
        <rFont val="Calibri"/>
        <family val="2"/>
        <scheme val="minor"/>
      </rPr>
      <t>As medidas de segurança contra incêndio e os riscos específicos obedecem aos requisitos do Código de Segurança Contra Incêndio e Pânico do Corpo de Bombeiros Militar do Paraná e, onde aplicável, das normas ABNT.</t>
    </r>
  </si>
  <si>
    <t>P= população, conforme Tabela 1, do Anexo A, da NPT 11 do CPSCIP CBM/PR;</t>
  </si>
  <si>
    <t>C= Capacidade de unidade de passagem, conforme Tabela 1, do Anexo A, da NPT 11 do CPSCIP CBM/PR.</t>
  </si>
  <si>
    <t>CONFORME NBR 9077 e NPT 11</t>
  </si>
  <si>
    <t>Decrição:</t>
  </si>
  <si>
    <t>Tipo:</t>
  </si>
  <si>
    <t>Descrição:</t>
  </si>
  <si>
    <t>Risco:</t>
  </si>
  <si>
    <t>População:</t>
  </si>
  <si>
    <t>PROPR.:</t>
  </si>
  <si>
    <t>I</t>
  </si>
  <si>
    <t>Edificação Térrea</t>
  </si>
  <si>
    <t>D</t>
  </si>
  <si>
    <t>D-1</t>
  </si>
  <si>
    <t>(043) 3020-3312</t>
  </si>
  <si>
    <t>rafael@whiteengenharia.com.br</t>
  </si>
  <si>
    <t>Assinatura:</t>
  </si>
  <si>
    <t>Arquivo: I02_R00_IMPL_</t>
  </si>
  <si>
    <t xml:space="preserve"> Arquivo: I01_R00_RISC_</t>
  </si>
  <si>
    <t>Arquivo: MDI_R00_</t>
  </si>
  <si>
    <t>UM PAVIMENTO</t>
  </si>
  <si>
    <t>I-2</t>
  </si>
  <si>
    <t>G</t>
  </si>
  <si>
    <t>G-2</t>
  </si>
  <si>
    <t>B</t>
  </si>
  <si>
    <t>B-1</t>
  </si>
  <si>
    <t>D-4</t>
  </si>
  <si>
    <t>J</t>
  </si>
  <si>
    <t>J-3</t>
  </si>
  <si>
    <t>G-4</t>
  </si>
  <si>
    <t>ÁREA 1</t>
  </si>
  <si>
    <t>ÁREAS (RISCOS ISOLADOS)</t>
  </si>
  <si>
    <t>Térreo</t>
  </si>
  <si>
    <t>m (descarga, sem layout)</t>
  </si>
  <si>
    <t xml:space="preserve">Área (m²) </t>
  </si>
  <si>
    <t>ANEXOS DO CSCIP – CB/PMPR</t>
  </si>
  <si>
    <t xml:space="preserve">Grupo </t>
  </si>
  <si>
    <t xml:space="preserve">Ocupação/Uso </t>
  </si>
  <si>
    <t xml:space="preserve">Divisão </t>
  </si>
  <si>
    <t xml:space="preserve">Descrição </t>
  </si>
  <si>
    <t>Exemplos</t>
  </si>
  <si>
    <t>Residencial</t>
  </si>
  <si>
    <t xml:space="preserve">Habitação unifamiliar </t>
  </si>
  <si>
    <t xml:space="preserve">Habitação multifamiliar </t>
  </si>
  <si>
    <t>Edifícios de apartamento em geral</t>
  </si>
  <si>
    <t>Habitação coletiva</t>
  </si>
  <si>
    <t>Hotel e assemelhado</t>
  </si>
  <si>
    <t>Hotel residencial</t>
  </si>
  <si>
    <t>Comercial</t>
  </si>
  <si>
    <t>C-1</t>
  </si>
  <si>
    <t>C-2</t>
  </si>
  <si>
    <t>Comércio com média e
alta carga de incêndio
(acima de 300 MJ/m2)</t>
  </si>
  <si>
    <t xml:space="preserve">Shopping centers </t>
  </si>
  <si>
    <t xml:space="preserve">Agência bancária </t>
  </si>
  <si>
    <t>Agências bancárias e assemelhados</t>
  </si>
  <si>
    <t>D-3</t>
  </si>
  <si>
    <t>Laboratório</t>
  </si>
  <si>
    <t>Escola em geral</t>
  </si>
  <si>
    <t>Escola especial</t>
  </si>
  <si>
    <t>Espaço para cultura física</t>
  </si>
  <si>
    <t>Escolas profissionais em geral</t>
  </si>
  <si>
    <t xml:space="preserve">Pré-escola </t>
  </si>
  <si>
    <t>Creches, escolas maternais, jardins de infância</t>
  </si>
  <si>
    <t>F</t>
  </si>
  <si>
    <t>Local religioso e velório</t>
  </si>
  <si>
    <t>Arte cênica e auditório</t>
  </si>
  <si>
    <t xml:space="preserve">Casas de shows </t>
  </si>
  <si>
    <t>Eventos temporários, circos e assemelhados</t>
  </si>
  <si>
    <t xml:space="preserve">Local para refeição </t>
  </si>
  <si>
    <t xml:space="preserve">Recreação pública </t>
  </si>
  <si>
    <t>F-11</t>
  </si>
  <si>
    <t>G-1</t>
  </si>
  <si>
    <t>G-3</t>
  </si>
  <si>
    <t xml:space="preserve">Hangares </t>
  </si>
  <si>
    <t>H</t>
  </si>
  <si>
    <t>H-2</t>
  </si>
  <si>
    <t>Hospital e assemelhado</t>
  </si>
  <si>
    <t>H-5</t>
  </si>
  <si>
    <t>Indústria</t>
  </si>
  <si>
    <t>I-1</t>
  </si>
  <si>
    <t>I-3</t>
  </si>
  <si>
    <t>Depósito</t>
  </si>
  <si>
    <t xml:space="preserve">Todo tipo de Depósito </t>
  </si>
  <si>
    <t>Explosivo</t>
  </si>
  <si>
    <t xml:space="preserve">Comércio </t>
  </si>
  <si>
    <t xml:space="preserve">Indústria </t>
  </si>
  <si>
    <t>Indústria de material explosivo</t>
  </si>
  <si>
    <t xml:space="preserve">Depósito </t>
  </si>
  <si>
    <t>Depósito de material explosivo</t>
  </si>
  <si>
    <t>Especial</t>
  </si>
  <si>
    <t xml:space="preserve">Túnel </t>
  </si>
  <si>
    <t>M-2</t>
  </si>
  <si>
    <t>M-5</t>
  </si>
  <si>
    <t>Silos, armazéns de grãos e assemelhados</t>
  </si>
  <si>
    <t xml:space="preserve">Terra selvagem </t>
  </si>
  <si>
    <t xml:space="preserve">Pátio de contêineres </t>
  </si>
  <si>
    <r>
      <t xml:space="preserve">Nota: </t>
    </r>
    <r>
      <rPr>
        <sz val="9"/>
        <color rgb="FF000000"/>
        <rFont val="ArialMT"/>
      </rPr>
      <t>Edificações não enquadradas nesta Tabela devem observar o artigo 14 deste Código</t>
    </r>
  </si>
  <si>
    <t>TABELA 1 - CLASSIFICAÇÃO DAS EDIFICAÇÕES E ÁREAS DE RISCO QUANTO À OCUPAÇÃO</t>
  </si>
  <si>
    <t>Serviço Profissional</t>
  </si>
  <si>
    <t>Serviço de Hospedagem</t>
  </si>
  <si>
    <t>Educacional e cultura física</t>
  </si>
  <si>
    <t>Local de Reunião de Público</t>
  </si>
  <si>
    <t>Serviço automotivo e assemelhados</t>
  </si>
  <si>
    <t>Serviço de saúde e institucional</t>
  </si>
  <si>
    <t>Comércio com baixa carga de incêndio (até 300 MJ/m2)</t>
  </si>
  <si>
    <t>Local para prestação de serviço profissional ou condução de negócios</t>
  </si>
  <si>
    <t>Serviço de reparação (exceto os classificados em G-4)</t>
  </si>
  <si>
    <t xml:space="preserve">Centro de treinamento profissional </t>
  </si>
  <si>
    <t>Escola para portadores de deficiências</t>
  </si>
  <si>
    <t>Local onde há objeto de valor inestimável</t>
  </si>
  <si>
    <t>Centro esportivo e de exibição</t>
  </si>
  <si>
    <t>Estação e terminal de passageiro</t>
  </si>
  <si>
    <t xml:space="preserve">Construção provisória e eventos temporários </t>
  </si>
  <si>
    <t>Exposição de objetos ou animais</t>
  </si>
  <si>
    <t>Garagem sem acesso de público e sem abastecimento</t>
  </si>
  <si>
    <t>Garagem com acesso de público e sem abastecimento</t>
  </si>
  <si>
    <t>Local dotado de abastecimento de combustível</t>
  </si>
  <si>
    <t>Serviço de conservação, manutenção e reparos</t>
  </si>
  <si>
    <t xml:space="preserve">Hospital veterinário e assemelhados </t>
  </si>
  <si>
    <t>Local onde pessoas requerem cuidados especiais por limitações
físicas ou mentais</t>
  </si>
  <si>
    <t>Edificações das forças armadas e policiais</t>
  </si>
  <si>
    <t>Local onde a liberdade das pessoas sofre restrições</t>
  </si>
  <si>
    <t>Clínica e consultório médico e odontológico</t>
  </si>
  <si>
    <t>Depósitos de material incombustível</t>
  </si>
  <si>
    <t>Líquido ou gás inflamáveis ou combustíveis</t>
  </si>
  <si>
    <t>Central de comunicação e energia</t>
  </si>
  <si>
    <t>Propriedade em transformação</t>
  </si>
  <si>
    <t>Unidades de armazenamento e beneficamento de produtos agrícolas</t>
  </si>
  <si>
    <t>Área aberta destinada a armazenamento de contêineres</t>
  </si>
  <si>
    <t>Casas térreas ou assobradadas (isoladas e não isoladas) e condomínios horizontais</t>
  </si>
  <si>
    <t>Pensionatos, internatos, alojamentos, mosteiros, conventos, residências geriátricas. Capacidade máxima de 16 leitos</t>
  </si>
  <si>
    <t xml:space="preserve">Hotéis, motéis, pensões, hospedarias, pousadas, albergues, casas de cômodos, divisão A-3 com mais de 16 leitos </t>
  </si>
  <si>
    <t>Artigos de metal, louças, artigos hospitalares e outros</t>
  </si>
  <si>
    <t>Edifícios de lojas de departamentos, magazines, armarinhos, galerias comerciais, supermercados em geral, mercados e outros</t>
  </si>
  <si>
    <t>Escritórios administrativos ou técnicos, instituições financeiras (que não estejam incluídas em D-2), repartições públicas, cabeleireiros, centros profissionais e assemelhados</t>
  </si>
  <si>
    <t>Lavanderias, assistência técnica, reparação e manutenção de aparelhos eletrodomésticos, chaveiros, pintura de letreiros e outros</t>
  </si>
  <si>
    <t>Laboratórios de análises clínicas sem internação, laboratórios químicos, fotográficos e assemelhados</t>
  </si>
  <si>
    <t>Escolas de primeiro, segundo e terceiro graus, cursos supletivos e pré-universitário e assemelhados</t>
  </si>
  <si>
    <t>Escolas de artes e artesanato, de línguas, de cultura geral, de cultura estrangeira, escolas religiosas e assemelhados</t>
  </si>
  <si>
    <t>Locais de ensino e/ou práticas de artes marciais, natação, ginástica (artística, dança, musculação e outros) esportes coletivos (tênis, futebol e outros que não estejam incluídos em F-3), sauna, casas de fisioterapia e assemelhados. Sem arquibancadas.</t>
  </si>
  <si>
    <t>Escolas para excepcionais, deficientes visuais e auditivos e assemelhados</t>
  </si>
  <si>
    <t>Museus, centro de documentos históricos, galerias de arte, bibliotecas e assemelhados</t>
  </si>
  <si>
    <t>Igrejas, capelas, sinagogas, mesquitas, templos, cemitérios, crematórios, necrotérios, salas de funerais e assemelhados</t>
  </si>
  <si>
    <t>Arenas em geral, estádios, ginásios, piscinas, rodeios, autódromos, sambódromos, pista de patinação e assemelhados. Todos com arquibancadas</t>
  </si>
  <si>
    <t>Estações rodoferroviárias e marítimas, portos, metrô, aeroportos, heliponto, estações de transbordo em geral e assemelhados</t>
  </si>
  <si>
    <t>Teatros em geral, cinemas, óperas, auditórios de estúdios de rádio e televisão, auditórios em geral e assemelhados</t>
  </si>
  <si>
    <t>Casas de shows, casas noturnas, boates e assemelhados</t>
  </si>
  <si>
    <t>Restaurantes, lanchonetes, bares, cafés, refeitórios, cantinas e assemelhados</t>
  </si>
  <si>
    <t>Jardim zoológico, parques recreativos e assemelhados</t>
  </si>
  <si>
    <t>Salões e salas para exposição de objetos ou animais. Edificações permanentes</t>
  </si>
  <si>
    <t>Clubes em geral, restaurantes dançantes, clubes sociais, bingo, bilhares, clube de tiro, centro de eventos, boliche e assemelhados</t>
  </si>
  <si>
    <t>Garagens automáticas, garagens com manobristas</t>
  </si>
  <si>
    <t>Garagens coletivas sem automação, em geral, sem abastecimento (exceto veículos de carga e coletivos)</t>
  </si>
  <si>
    <t>Postos de abastecimento e serviço, garagens (exceto veículos de carga e coletivos)</t>
  </si>
  <si>
    <t>Oficinas de conserto de veículos, borracharia (sem recauchutagem). Oficinas e garagens de veículos de carga e coletivos, máquinas agrícolas e rodoviárias, retificadoras de motores</t>
  </si>
  <si>
    <t>Abrigos para aeronaves com ou sem abastecimento</t>
  </si>
  <si>
    <t>Hospitais, clínicas e consultórios veterinários e assemelhados (inclui-se alojamento com ou sem adestramento)</t>
  </si>
  <si>
    <t>Asilos, orfanatos, abrigos geriátricos, hospitais psiquiátricos, reformatórios, tratamento de dependentes de drogas, álcool. E assemelhados. Todos sem celas</t>
  </si>
  <si>
    <t>Hospitais, casa de saúde, prontos-socorros, clínicas com internação, ambulatórios e postos de atendimento de urgência, postos de saúde e puericultura e assemelhados com internação</t>
  </si>
  <si>
    <t>Quartéis, delegacias, postos policiais e assemelhados</t>
  </si>
  <si>
    <t xml:space="preserve">Hospitais psiquiátricos, manicômios, reformatórios, prisões em geral (casa de detenção, penitenciárias, presídios) e instituições assemelhadas. Todos com celas </t>
  </si>
  <si>
    <t>Clínicas médicas, consultórios em geral, unidades de hemodiálise, ambulatórios e assemelhados. Todos sem internação</t>
  </si>
  <si>
    <t>Atividades que utilizam pequenas quantidades de materiais combustíveis. Aço, aparelhos de rádio e som, armas, artigos de metal, gesso, esculturas de pedra, ferramentas, jóias, relógios, sabão, serralheria, suco de frutas, louças, máquinas, olaria (cerâmica), criadouros de animais (porcos, aves, gado, etc)</t>
  </si>
  <si>
    <t>Artigos de vidro, automóveis, bebidas destiladas, instrumentos musicais, móveis, alimentos, marcenarias, fábricas de caixas</t>
  </si>
  <si>
    <t>Atividades industriais que envolvam inflamáveis, materiais oxidantes, ceras, espuma sintética, grãos, tintas, borracha, processamento de lixo</t>
  </si>
  <si>
    <t>Edificações sem processo industrial que armazenam tijolos, pedras, areias, cimentos, metais e outros materiais incombustíveis. Todos sem embalagem</t>
  </si>
  <si>
    <t>Depósitos onde a carga de incêndio ultrapassa a 1.200MJ/m²</t>
  </si>
  <si>
    <t>Comércio em geral de fogos de artifício e assemelhados</t>
  </si>
  <si>
    <t>Túnel rodoferroviário e marítimo, destinados a transporte de passageiros ou cargas diversas</t>
  </si>
  <si>
    <t>Edificação destinada a produção, manipulação, armazenamento e distribuição de líquidos ou gases inflamáveis ou combustíveis</t>
  </si>
  <si>
    <t>Central telefônica, centros de comunicação, centrais de transmissão ou de distribuição de energia e assemelhados</t>
  </si>
  <si>
    <t>Locais em construção ou demolição e assemelhados</t>
  </si>
  <si>
    <t>Floresta, reserva ecológica, parque florestal e assemelhados</t>
  </si>
  <si>
    <t>A</t>
  </si>
  <si>
    <t>C</t>
  </si>
  <si>
    <t>Hotéis e assemelhados com cozinha própria nos apartamentos (incluem-se apart-hotéis, flats, hotéis residenciais)</t>
  </si>
  <si>
    <t>Centro de compras em geral (shopping centers)</t>
  </si>
  <si>
    <t>Clubes sociais e diversão (Inserido pela Portaria do CCB nº 06/2014)</t>
  </si>
  <si>
    <t>Locais onde as atividades exercidas e os materiais utilizados apresentam baixo potencial de incêndio. (carga de incêndio até 300MJ/m2)</t>
  </si>
  <si>
    <t>Locais onde as atividades exercidas e os materiais utilizados apresentam médio potencial de incêndio. (carga de incêndio acima de 300MJ/m2 e até 1.200MJ/m2)</t>
  </si>
  <si>
    <t>Locais onde há alto risco de incêndio. (carga de incêndio superior a 1.200MJ/m2)</t>
  </si>
  <si>
    <t>Depósitos com carga de incêndio até 300MJ/m2</t>
  </si>
  <si>
    <t xml:space="preserve">Depósitos com carga de incêndio acima de 300MJ/m2 até 1.200MJ/m2 </t>
  </si>
  <si>
    <t>E</t>
  </si>
  <si>
    <t>L</t>
  </si>
  <si>
    <t>M</t>
  </si>
  <si>
    <t>TABELA 2 - CLASSIFICAÇÃO DAS EDIFICAÇÕES QUANTO À A</t>
  </si>
  <si>
    <t xml:space="preserve">Tipo </t>
  </si>
  <si>
    <t xml:space="preserve">Denominação </t>
  </si>
  <si>
    <t>Altura</t>
  </si>
  <si>
    <t xml:space="preserve">Edificação Térrea </t>
  </si>
  <si>
    <t>Um pavimento</t>
  </si>
  <si>
    <t xml:space="preserve">Edificação Baixa </t>
  </si>
  <si>
    <t xml:space="preserve">Edificação de Baixa-Média Altura </t>
  </si>
  <si>
    <t xml:space="preserve">IV </t>
  </si>
  <si>
    <t xml:space="preserve">Edificação de Média Altura </t>
  </si>
  <si>
    <t xml:space="preserve">V </t>
  </si>
  <si>
    <t xml:space="preserve">Edificação Mediamente Alta </t>
  </si>
  <si>
    <t xml:space="preserve">VI </t>
  </si>
  <si>
    <t xml:space="preserve">Edificação Alta </t>
  </si>
  <si>
    <t>Acima de 30,00 m</t>
  </si>
  <si>
    <t>II</t>
  </si>
  <si>
    <t>III</t>
  </si>
  <si>
    <t>H &lt; ou = 6,00 m</t>
  </si>
  <si>
    <t>6,00 m &lt; H &lt; ou = 12,00 m</t>
  </si>
  <si>
    <t>12,00 m &lt; H &lt; ou = 23,00 m</t>
  </si>
  <si>
    <t>23,00 m &lt; H &lt; ou = 30,00 m</t>
  </si>
  <si>
    <t>ANEXO A</t>
  </si>
  <si>
    <t>TABELA 1 – DADOS PARA O DIMENSIONAMENTO DAS SAÍDAS DE EMERGÊNCIA</t>
  </si>
  <si>
    <t>Capacidade da U. de passagem</t>
  </si>
  <si>
    <t>Uma pessoa por 7,0 m² de área</t>
  </si>
  <si>
    <t>Divisão</t>
  </si>
  <si>
    <t>População</t>
  </si>
  <si>
    <t>Acessos e descargas</t>
  </si>
  <si>
    <t>PESSOA / M²</t>
  </si>
  <si>
    <t>?</t>
  </si>
  <si>
    <t>ANEXO B</t>
  </si>
  <si>
    <t>TABELA 2 – DISTÂNCIAS MÁXIMAS A SEREM PERCORRIDAS</t>
  </si>
  <si>
    <t>Andar</t>
  </si>
  <si>
    <t>A e B</t>
  </si>
  <si>
    <t>Grupo e divisão de ocupação</t>
  </si>
  <si>
    <t>Sem chuveiros automaticos</t>
  </si>
  <si>
    <t>saida única</t>
  </si>
  <si>
    <t>mais de uma saida</t>
  </si>
  <si>
    <t>Sem detecção automatica de fumaça (valores de referência)</t>
  </si>
  <si>
    <t>Com detecção automatica de fumaça</t>
  </si>
  <si>
    <t>Sem detecção automatica de fumaça</t>
  </si>
  <si>
    <t>Com chuveiros automaticos</t>
  </si>
  <si>
    <t>Piso de descarga</t>
  </si>
  <si>
    <t>Demais andares</t>
  </si>
  <si>
    <t>C, D, E, F, G-2, G-3, G-4, G-5, H, L e M</t>
  </si>
  <si>
    <t xml:space="preserve">I-1, J-1 </t>
  </si>
  <si>
    <t xml:space="preserve">G-1, J-2 </t>
  </si>
  <si>
    <t>I-2, I-3, J-3, J-4</t>
  </si>
  <si>
    <t>Referencias para tabela acima</t>
  </si>
  <si>
    <t>A-1</t>
  </si>
  <si>
    <t>A-2</t>
  </si>
  <si>
    <t>A-3</t>
  </si>
  <si>
    <t>B-2</t>
  </si>
  <si>
    <t>C-3</t>
  </si>
  <si>
    <t>D-2</t>
  </si>
  <si>
    <t>E-1</t>
  </si>
  <si>
    <t>E-2</t>
  </si>
  <si>
    <t>E-3</t>
  </si>
  <si>
    <t>E-4</t>
  </si>
  <si>
    <t>E-5</t>
  </si>
  <si>
    <t>E-6</t>
  </si>
  <si>
    <t>F-1</t>
  </si>
  <si>
    <t>F-2</t>
  </si>
  <si>
    <t>F-3</t>
  </si>
  <si>
    <t>F-4</t>
  </si>
  <si>
    <t>F-5</t>
  </si>
  <si>
    <t>F-6</t>
  </si>
  <si>
    <t>F-7</t>
  </si>
  <si>
    <t>F-8</t>
  </si>
  <si>
    <t>F-9</t>
  </si>
  <si>
    <t>F-10</t>
  </si>
  <si>
    <t>G-5</t>
  </si>
  <si>
    <t>H-1</t>
  </si>
  <si>
    <t>H-3</t>
  </si>
  <si>
    <t>H-4</t>
  </si>
  <si>
    <t>H-6</t>
  </si>
  <si>
    <t>J-1</t>
  </si>
  <si>
    <t>J-2</t>
  </si>
  <si>
    <t>J-4</t>
  </si>
  <si>
    <t>L-1</t>
  </si>
  <si>
    <t>L-2</t>
  </si>
  <si>
    <t>L-3</t>
  </si>
  <si>
    <t>M-1</t>
  </si>
  <si>
    <t>M-3</t>
  </si>
  <si>
    <t>M-4</t>
  </si>
  <si>
    <t>M-6</t>
  </si>
  <si>
    <t>M-7</t>
  </si>
  <si>
    <t>b-2</t>
  </si>
  <si>
    <t>1.1</t>
  </si>
  <si>
    <t>1.2</t>
  </si>
  <si>
    <t>Uma pessoa por 3,0 m² de área</t>
  </si>
  <si>
    <t>Uma pessoa por 40 vagas de veículo</t>
  </si>
  <si>
    <t>Duas pessoas por dormitório (C) e uma pessoa por 4,0 m² de área de alojamento (E)</t>
  </si>
  <si>
    <t>Uma pessoa e meia por leito + uma pessoa por 7,0 m² de área de ambulatório (H)</t>
  </si>
  <si>
    <t>Uma pessoa por 7,0 m² de área (F)</t>
  </si>
  <si>
    <t>Uma pessoa por 10,0 m² de área</t>
  </si>
  <si>
    <r>
      <t xml:space="preserve">Uma pessoa por 30,0 m² de área </t>
    </r>
    <r>
      <rPr>
        <sz val="5"/>
        <color rgb="FF000000"/>
        <rFont val="LiberationSans"/>
      </rPr>
      <t>(J)</t>
    </r>
  </si>
  <si>
    <t>+</t>
  </si>
  <si>
    <t>Uma pessoa por 4,0 m² de área</t>
  </si>
  <si>
    <r>
      <t xml:space="preserve">Duas pessoas por dormitório </t>
    </r>
    <r>
      <rPr>
        <sz val="5"/>
        <color rgb="FF000000"/>
        <rFont val="LiberationSans"/>
      </rPr>
      <t>(C)</t>
    </r>
  </si>
  <si>
    <t>Duas pessoas por dormitório e uma pessoa por 4,0 m² de área de alojamento(D)</t>
  </si>
  <si>
    <r>
      <t xml:space="preserve">Uma pessoa por 15,0 m² de área </t>
    </r>
    <r>
      <rPr>
        <sz val="5"/>
        <color rgb="FF000000"/>
        <rFont val="LiberationSans"/>
      </rPr>
      <t>(E) (G)</t>
    </r>
  </si>
  <si>
    <r>
      <t xml:space="preserve">Uma pessoa por 5,0 m² de área </t>
    </r>
    <r>
      <rPr>
        <sz val="5"/>
        <color rgb="FF000000"/>
        <rFont val="LiberationSans"/>
      </rPr>
      <t>(E) (J) (M)</t>
    </r>
  </si>
  <si>
    <t>Uma pessoa por 1,50 m² de área de sala de aula (F)</t>
  </si>
  <si>
    <r>
      <t xml:space="preserve">Uma pessoa por 1,0 m² de área </t>
    </r>
    <r>
      <rPr>
        <sz val="5"/>
        <color rgb="FF000000"/>
        <rFont val="LiberationSans"/>
      </rPr>
      <t>(E) (G) (N)</t>
    </r>
  </si>
  <si>
    <r>
      <t xml:space="preserve">Duas pessoas por 1,0 m² de área </t>
    </r>
    <r>
      <rPr>
        <sz val="5"/>
        <color rgb="FF000000"/>
        <rFont val="LiberationSans"/>
      </rPr>
      <t xml:space="preserve">(G) (K) </t>
    </r>
    <r>
      <rPr>
        <sz val="9"/>
        <color rgb="FF000000"/>
        <rFont val="LiberationSans"/>
      </rPr>
      <t>(1:0,5 m</t>
    </r>
    <r>
      <rPr>
        <sz val="5"/>
        <color rgb="FF000000"/>
        <rFont val="LiberationSans"/>
      </rPr>
      <t>2</t>
    </r>
    <r>
      <rPr>
        <sz val="9"/>
        <color rgb="FF000000"/>
        <rFont val="LiberationSans"/>
      </rPr>
      <t>)</t>
    </r>
  </si>
  <si>
    <r>
      <t xml:space="preserve">Uma pessoa por 20,0 m² de área </t>
    </r>
    <r>
      <rPr>
        <sz val="5"/>
        <color rgb="FF000000"/>
        <rFont val="LiberationSans"/>
      </rPr>
      <t>(E)</t>
    </r>
  </si>
  <si>
    <r>
      <t xml:space="preserve">Uma pessoa por 7,0 m² de área </t>
    </r>
    <r>
      <rPr>
        <sz val="5"/>
        <color rgb="FF000000"/>
        <rFont val="LiberationSans"/>
      </rPr>
      <t>(E)</t>
    </r>
  </si>
  <si>
    <t>Portas com dimensão mínima de 0,80m (1UP cada).</t>
  </si>
  <si>
    <r>
      <t xml:space="preserve">4.27 </t>
    </r>
    <r>
      <rPr>
        <sz val="9"/>
        <color rgb="FF000000"/>
        <rFont val="Calibri"/>
        <family val="2"/>
        <scheme val="minor"/>
      </rPr>
      <t>MEMORIAIS DE INCÊNDIO</t>
    </r>
  </si>
  <si>
    <t xml:space="preserve">Rafael Augusto Pelegrine Rocha - Engenheiro Civil - CREA PR 13.0486/D 
</t>
  </si>
  <si>
    <t>Londrina, 06  de janeiro de 2017.</t>
  </si>
  <si>
    <t>Rafael Augusto Pelegrine Rocha</t>
  </si>
  <si>
    <t xml:space="preserve">Engenheiro Civil - CREA PR 13.0486/D </t>
  </si>
  <si>
    <t>AS SAÍDAS DE EMERGÊNCIA ATENDEM AOS REQUISITOS MÍNIMOS DA NPT 11.                                                        VER MEMORIAL DE SAÍDAS DE EMERGÊNCIA.</t>
  </si>
  <si>
    <t xml:space="preserve">Espuma Mecânica – 2A : 20BC
Espuma Mecânica Sobrerrodas – 6A : 40BC                             
Pó Químico Seco BC Sobrerrodas – 80 B:C </t>
  </si>
  <si>
    <t>4.1 Prancha: I 01/02 - PLANTA DE RISCO E ESTATÍSTICAS</t>
  </si>
  <si>
    <t>4.2 Prancha: I 02/02 - IMPLANTAÇÃO E DETALHES</t>
  </si>
  <si>
    <t>EDUCACIONAL</t>
  </si>
  <si>
    <t>LEVE</t>
  </si>
  <si>
    <t>300 MJ/m²</t>
  </si>
  <si>
    <t>PRÉ ESCOLA / E-5</t>
  </si>
  <si>
    <t>PRÉ ESCOLA</t>
  </si>
  <si>
    <t>Sendo uma edificação pública utilizada para ensino de crianças, a classificação segundo o Corpo de Bombeiro de São Paulo é a seguinte:</t>
  </si>
  <si>
    <t xml:space="preserve">O sistema de combate preventivo de incêndio será por meio de extintores manuais. </t>
  </si>
  <si>
    <t xml:space="preserve">Foram locados de acordo com o tipo de instalação da área, em local de fácil acesso, visando que o operador não percorra mais que 17,5 metros para edificações de Risco Leve (sem layout), 14,0 metros para edificações de Risco Moderado (sem layout) e 10,5 metros para edificações de Risco Elevado (sem layout), para alcançar alguma unidade. Foram considerados extintores portáteis de Pó Químico Seco (20-B:C), Água Pressurizada (2-A), Gás Carbônico (5-B:C). </t>
  </si>
  <si>
    <t>C) Observar sinalização de parede para os extintores.</t>
  </si>
  <si>
    <t>SALAS DE AULA</t>
  </si>
  <si>
    <t>ÁREA ANEXAS</t>
  </si>
  <si>
    <t>Escritório</t>
  </si>
  <si>
    <t>Acessos mínimos de 1,50m (3UP cada).</t>
  </si>
  <si>
    <t>Portas de salas de aula com dimensão mínima de 0,80m (1UP cada).</t>
  </si>
  <si>
    <t>PREFEITURA MUNICIPAL DE TABATINGA</t>
  </si>
  <si>
    <t>71.989.685/0001-99</t>
  </si>
  <si>
    <t>TABATINGA</t>
  </si>
  <si>
    <t>SP</t>
  </si>
  <si>
    <t>/SP</t>
  </si>
  <si>
    <t xml:space="preserve">CRECHE MUNICIPAL NEUCEIA GONÇALO </t>
  </si>
  <si>
    <t>RUA 18 DE DEZEMBRO,251</t>
  </si>
  <si>
    <t>NGON_WHITEENGENHARIA_0001.dwg</t>
  </si>
  <si>
    <t>Arquivo: ANA_R00_</t>
  </si>
  <si>
    <t>Arquivo: ANB_R00_</t>
  </si>
  <si>
    <t>Arquivo: ANR_R00_</t>
  </si>
  <si>
    <r>
      <t xml:space="preserve">4.30 </t>
    </r>
    <r>
      <rPr>
        <sz val="9"/>
        <color rgb="FF000000"/>
        <rFont val="Calibri"/>
        <family val="2"/>
        <scheme val="minor"/>
      </rPr>
      <t xml:space="preserve">MEMORIAL DE INCÊNDIO - </t>
    </r>
  </si>
  <si>
    <r>
      <t xml:space="preserve">4.29 </t>
    </r>
    <r>
      <rPr>
        <sz val="9"/>
        <color rgb="FF000000"/>
        <rFont val="Calibri"/>
        <family val="2"/>
        <scheme val="minor"/>
      </rPr>
      <t xml:space="preserve">MEMORIAL DE INCÊNDIO - </t>
    </r>
  </si>
  <si>
    <r>
      <t xml:space="preserve">4.28 </t>
    </r>
    <r>
      <rPr>
        <sz val="9"/>
        <color rgb="FF000000"/>
        <rFont val="Calibri"/>
        <family val="2"/>
        <scheme val="minor"/>
      </rPr>
      <t xml:space="preserve">MEMORIAL DE INCÊNDIO - </t>
    </r>
  </si>
  <si>
    <t>Em conformidade com o CSCIP-CBMSP, vimos por meio deste, solicitar a análise e posterior aprovação do Plano de Segurança Contra Incêndio e Pânico da seguinte edificação: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</si>
</sst>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55">
    <font>
      <sz val="11"/>
      <color rgb="FF000000"/>
      <name val="Calibri"/>
      <family val="2"/>
      <charset val="1"/>
    </font>
    <font>
      <b/>
      <sz val="13"/>
      <color rgb="FF000000"/>
      <name val="Segoe UI"/>
      <family val="2"/>
      <charset val="1"/>
    </font>
    <font>
      <b/>
      <sz val="10"/>
      <color rgb="FF000000"/>
      <name val="Segoe UI"/>
      <family val="2"/>
      <charset val="1"/>
    </font>
    <font>
      <b/>
      <sz val="8"/>
      <color rgb="FF000000"/>
      <name val="Segoe UI"/>
      <family val="2"/>
      <charset val="1"/>
    </font>
    <font>
      <sz val="8"/>
      <color rgb="FF000000"/>
      <name val="Calibri"/>
      <family val="2"/>
      <charset val="1"/>
    </font>
    <font>
      <u/>
      <sz val="11"/>
      <color rgb="FF0000FF"/>
      <name val="Calibri"/>
      <family val="2"/>
      <charset val="1"/>
    </font>
    <font>
      <b/>
      <sz val="11"/>
      <color rgb="FF000000"/>
      <name val="Calibri"/>
      <family val="2"/>
      <charset val="1"/>
    </font>
    <font>
      <sz val="7.5"/>
      <color rgb="FF000000"/>
      <name val="Segoe UI"/>
      <family val="2"/>
      <charset val="1"/>
    </font>
    <font>
      <b/>
      <sz val="9"/>
      <color rgb="FF000000"/>
      <name val="Calibri"/>
      <family val="2"/>
      <charset val="1"/>
    </font>
    <font>
      <b/>
      <u/>
      <sz val="10"/>
      <color rgb="FF000000"/>
      <name val="Calibri"/>
      <family val="2"/>
      <charset val="1"/>
    </font>
    <font>
      <sz val="7.5"/>
      <color theme="1"/>
      <name val="Segoe UI"/>
      <family val="2"/>
    </font>
    <font>
      <b/>
      <sz val="9"/>
      <color rgb="FF000000"/>
      <name val="Segoe UI"/>
      <family val="2"/>
    </font>
    <font>
      <sz val="9"/>
      <color theme="1"/>
      <name val="Calibri"/>
      <family val="2"/>
      <scheme val="minor"/>
    </font>
    <font>
      <sz val="10"/>
      <color rgb="FF000000"/>
      <name val="Segoe UI"/>
      <family val="2"/>
    </font>
    <font>
      <sz val="11"/>
      <color rgb="FF000000"/>
      <name val="Calibri"/>
      <family val="2"/>
      <charset val="1"/>
    </font>
    <font>
      <sz val="10"/>
      <color theme="1"/>
      <name val="Calibri"/>
      <family val="2"/>
      <scheme val="minor"/>
    </font>
    <font>
      <b/>
      <sz val="10"/>
      <color theme="1"/>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charset val="1"/>
    </font>
    <font>
      <b/>
      <sz val="10"/>
      <color rgb="FF000000"/>
      <name val="Calibri"/>
      <family val="2"/>
      <charset val="1"/>
    </font>
    <font>
      <sz val="8"/>
      <color theme="1"/>
      <name val="Calibri"/>
      <family val="2"/>
      <scheme val="minor"/>
    </font>
    <font>
      <b/>
      <sz val="9"/>
      <color rgb="FF000000"/>
      <name val="Calibri"/>
      <family val="2"/>
      <scheme val="minor"/>
    </font>
    <font>
      <sz val="9"/>
      <color rgb="FF000000"/>
      <name val="Calibri"/>
      <family val="2"/>
      <scheme val="minor"/>
    </font>
    <font>
      <b/>
      <sz val="9"/>
      <color theme="1"/>
      <name val="Calibri"/>
      <family val="2"/>
      <scheme val="minor"/>
    </font>
    <font>
      <b/>
      <u/>
      <sz val="9"/>
      <color rgb="FF000000"/>
      <name val="Calibri"/>
      <family val="2"/>
      <scheme val="minor"/>
    </font>
    <font>
      <i/>
      <sz val="9"/>
      <color rgb="FF000000"/>
      <name val="Calibri"/>
      <family val="2"/>
      <scheme val="minor"/>
    </font>
    <font>
      <b/>
      <i/>
      <sz val="9"/>
      <color rgb="FF000000"/>
      <name val="Calibri"/>
      <family val="2"/>
      <scheme val="minor"/>
    </font>
    <font>
      <sz val="11"/>
      <color rgb="FF000000"/>
      <name val="Calibri"/>
      <family val="2"/>
    </font>
    <font>
      <sz val="12"/>
      <color rgb="FF1A1A1A"/>
      <name val="Calibri"/>
      <family val="2"/>
    </font>
    <font>
      <sz val="12"/>
      <color rgb="FF000000"/>
      <name val="Calibri"/>
      <family val="2"/>
    </font>
    <font>
      <b/>
      <sz val="12"/>
      <color rgb="FF000000"/>
      <name val="Calibri"/>
      <family val="2"/>
    </font>
    <font>
      <b/>
      <sz val="12"/>
      <color rgb="FF1A1A1A"/>
      <name val="Calibri"/>
      <family val="2"/>
    </font>
    <font>
      <b/>
      <sz val="9"/>
      <color theme="1"/>
      <name val="Calibri"/>
      <family val="2"/>
    </font>
    <font>
      <sz val="9"/>
      <color theme="1"/>
      <name val="Calibri"/>
      <family val="2"/>
      <charset val="1"/>
    </font>
    <font>
      <sz val="9"/>
      <name val="Calibri"/>
      <family val="2"/>
      <charset val="1"/>
    </font>
    <font>
      <sz val="9"/>
      <color rgb="FF000000"/>
      <name val="Calibri"/>
      <family val="2"/>
    </font>
    <font>
      <sz val="9"/>
      <color rgb="FF000000"/>
      <name val="Calibri"/>
      <family val="2"/>
      <charset val="1"/>
    </font>
    <font>
      <b/>
      <sz val="10"/>
      <color rgb="FF000000"/>
      <name val="Calibri"/>
      <family val="2"/>
      <scheme val="minor"/>
    </font>
    <font>
      <sz val="10"/>
      <color rgb="FF000000"/>
      <name val="Calibri"/>
      <family val="2"/>
      <scheme val="minor"/>
    </font>
    <font>
      <u/>
      <sz val="11"/>
      <color theme="10"/>
      <name val="Calibri"/>
      <family val="2"/>
      <charset val="1"/>
    </font>
    <font>
      <sz val="9"/>
      <color theme="1"/>
      <name val="Segoe UI"/>
      <family val="2"/>
    </font>
    <font>
      <sz val="8"/>
      <color rgb="FF000000"/>
      <name val="Calibri"/>
      <family val="2"/>
      <scheme val="minor"/>
    </font>
    <font>
      <b/>
      <sz val="11"/>
      <color rgb="FF000000"/>
      <name val="Arial-BoldMT"/>
    </font>
    <font>
      <b/>
      <sz val="9"/>
      <color rgb="FF000000"/>
      <name val="Arial-BoldMT"/>
    </font>
    <font>
      <sz val="9"/>
      <color rgb="FF000000"/>
      <name val="ArialMT"/>
    </font>
    <font>
      <i/>
      <sz val="9"/>
      <color rgb="FF000000"/>
      <name val="Arial-ItalicMT"/>
    </font>
    <font>
      <b/>
      <sz val="9"/>
      <color theme="1"/>
      <name val="Arial-BoldMT"/>
    </font>
    <font>
      <b/>
      <sz val="10"/>
      <color rgb="FF000000"/>
      <name val="LiberationSans-Bold"/>
    </font>
    <font>
      <sz val="9"/>
      <color rgb="FF000000"/>
      <name val="LiberationSans"/>
    </font>
    <font>
      <sz val="5"/>
      <color rgb="FF000000"/>
      <name val="LiberationSans"/>
    </font>
    <font>
      <b/>
      <sz val="11"/>
      <color rgb="FF000000"/>
      <name val="Calibri"/>
      <family val="2"/>
    </font>
    <font>
      <b/>
      <sz val="9"/>
      <color rgb="FF000000"/>
      <name val="LiberationSans"/>
    </font>
    <font>
      <b/>
      <sz val="8"/>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medium">
        <color auto="1"/>
      </right>
      <top/>
      <bottom/>
      <diagonal/>
    </border>
    <border>
      <left style="medium">
        <color auto="1"/>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0" fillId="0" borderId="0" xfId="0" applyBorder="1"/>
    <xf numFmtId="43" fontId="14" fillId="0" borderId="0" applyFont="0" applyFill="0" applyBorder="0" applyAlignment="0" applyProtection="0"/>
    <xf numFmtId="0" fontId="41" fillId="0" borderId="0" applyNumberFormat="0" applyFill="0" applyBorder="0" applyAlignment="0" applyProtection="0"/>
  </cellStyleXfs>
  <cellXfs count="250">
    <xf numFmtId="0" fontId="0" fillId="0" borderId="0" xfId="0"/>
    <xf numFmtId="0" fontId="0" fillId="0" borderId="0" xfId="0" applyBorder="1"/>
    <xf numFmtId="0" fontId="2" fillId="0" borderId="0" xfId="0" applyFont="1" applyBorder="1" applyAlignment="1">
      <alignment horizontal="right"/>
    </xf>
    <xf numFmtId="0" fontId="7" fillId="0" borderId="0" xfId="0" applyFont="1" applyAlignment="1">
      <alignment vertical="center"/>
    </xf>
    <xf numFmtId="0" fontId="0" fillId="0" borderId="0" xfId="0" applyAlignment="1">
      <alignment horizontal="left"/>
    </xf>
    <xf numFmtId="0" fontId="0" fillId="0" borderId="0" xfId="0" applyAlignment="1">
      <alignment vertical="center"/>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horizontal="justify" vertical="center"/>
    </xf>
    <xf numFmtId="0" fontId="7" fillId="0" borderId="0" xfId="0" applyFont="1" applyBorder="1" applyAlignment="1">
      <alignment vertical="center"/>
    </xf>
    <xf numFmtId="0" fontId="15" fillId="0" borderId="0" xfId="0" applyFont="1" applyFill="1"/>
    <xf numFmtId="0" fontId="16" fillId="0" borderId="0" xfId="0" applyFont="1" applyFill="1"/>
    <xf numFmtId="0" fontId="15" fillId="0" borderId="0" xfId="0" applyFont="1" applyFill="1" applyAlignment="1">
      <alignment horizontal="center"/>
    </xf>
    <xf numFmtId="0" fontId="15" fillId="0" borderId="0" xfId="0" applyFont="1" applyFill="1" applyAlignment="1"/>
    <xf numFmtId="0" fontId="17" fillId="0" borderId="0" xfId="0" applyFont="1" applyFill="1"/>
    <xf numFmtId="164" fontId="15" fillId="0" borderId="0" xfId="0" applyNumberFormat="1" applyFont="1" applyFill="1"/>
    <xf numFmtId="0" fontId="19" fillId="0" borderId="0" xfId="0" applyFont="1" applyFill="1"/>
    <xf numFmtId="0" fontId="20" fillId="0" borderId="0" xfId="0" applyFont="1" applyFill="1"/>
    <xf numFmtId="0" fontId="21" fillId="0" borderId="0" xfId="0" applyFont="1" applyFill="1"/>
    <xf numFmtId="0" fontId="21" fillId="0" borderId="0" xfId="0" applyFont="1" applyFill="1" applyAlignment="1">
      <alignment vertical="center"/>
    </xf>
    <xf numFmtId="0" fontId="20" fillId="0" borderId="0" xfId="0" applyFont="1" applyFill="1" applyAlignment="1">
      <alignment vertical="center"/>
    </xf>
    <xf numFmtId="0" fontId="4" fillId="0" borderId="0" xfId="0" applyFont="1" applyFill="1"/>
    <xf numFmtId="0" fontId="0" fillId="0" borderId="0" xfId="0" applyFill="1"/>
    <xf numFmtId="0" fontId="15" fillId="0" borderId="0" xfId="0" applyFont="1" applyFill="1" applyBorder="1" applyAlignment="1">
      <alignment horizontal="center"/>
    </xf>
    <xf numFmtId="0" fontId="15" fillId="0" borderId="0" xfId="0" applyFont="1" applyFill="1" applyAlignment="1">
      <alignment horizontal="center" vertical="center"/>
    </xf>
    <xf numFmtId="0" fontId="23" fillId="0" borderId="0" xfId="0" applyFont="1" applyAlignment="1">
      <alignment horizontal="justify" vertical="center"/>
    </xf>
    <xf numFmtId="0" fontId="12" fillId="0" borderId="0" xfId="0" applyFont="1" applyAlignment="1">
      <alignment vertical="center"/>
    </xf>
    <xf numFmtId="0" fontId="24" fillId="0" borderId="0" xfId="0" applyFont="1" applyAlignment="1">
      <alignment horizontal="left" vertical="center" wrapText="1"/>
    </xf>
    <xf numFmtId="0" fontId="12" fillId="0" borderId="0" xfId="0" applyFont="1" applyAlignment="1">
      <alignment horizontal="left" vertical="center" wrapText="1"/>
    </xf>
    <xf numFmtId="0" fontId="24"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vertical="center" wrapText="1"/>
    </xf>
    <xf numFmtId="0" fontId="23" fillId="0" borderId="0" xfId="0" applyFont="1" applyAlignment="1">
      <alignment horizontal="right" vertical="center"/>
    </xf>
    <xf numFmtId="0" fontId="24" fillId="0" borderId="0" xfId="0" applyFont="1" applyAlignment="1">
      <alignment horizontal="left" vertical="center"/>
    </xf>
    <xf numFmtId="0" fontId="24"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12" fillId="0" borderId="0" xfId="0" applyFont="1" applyFill="1" applyAlignment="1">
      <alignment vertical="center"/>
    </xf>
    <xf numFmtId="0" fontId="24" fillId="0" borderId="0" xfId="0" applyFont="1"/>
    <xf numFmtId="0" fontId="25" fillId="0" borderId="0" xfId="0" applyFont="1" applyFill="1" applyAlignment="1">
      <alignment horizontal="right" vertical="center"/>
    </xf>
    <xf numFmtId="4" fontId="12" fillId="0" borderId="0" xfId="0" applyNumberFormat="1" applyFont="1" applyFill="1" applyAlignment="1">
      <alignment horizontal="center" vertical="center"/>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3"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horizontal="justify" vertical="center"/>
    </xf>
    <xf numFmtId="0" fontId="24" fillId="0" borderId="0" xfId="0" applyFont="1" applyFill="1" applyBorder="1" applyAlignment="1">
      <alignment horizontal="right" vertical="center"/>
    </xf>
    <xf numFmtId="2" fontId="24" fillId="0" borderId="0" xfId="0" applyNumberFormat="1" applyFont="1" applyFill="1" applyBorder="1" applyAlignment="1">
      <alignment horizontal="left" vertical="center"/>
    </xf>
    <xf numFmtId="0" fontId="29" fillId="0" borderId="0" xfId="0" applyFont="1" applyAlignment="1">
      <alignment vertical="center"/>
    </xf>
    <xf numFmtId="0" fontId="29"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Border="1" applyAlignment="1">
      <alignment vertical="center"/>
    </xf>
    <xf numFmtId="0" fontId="30" fillId="0" borderId="0" xfId="0" applyFont="1" applyBorder="1" applyAlignment="1">
      <alignment vertical="center"/>
    </xf>
    <xf numFmtId="0" fontId="33" fillId="0" borderId="0" xfId="0" applyFont="1" applyAlignment="1">
      <alignment vertical="center"/>
    </xf>
    <xf numFmtId="0" fontId="29" fillId="0" borderId="0" xfId="0" applyFont="1" applyBorder="1" applyAlignment="1">
      <alignment vertical="center" wrapText="1"/>
    </xf>
    <xf numFmtId="43" fontId="29" fillId="0" borderId="0" xfId="2" applyFont="1" applyBorder="1" applyAlignment="1">
      <alignment vertical="center"/>
    </xf>
    <xf numFmtId="0" fontId="29" fillId="0" borderId="0" xfId="0" applyFont="1"/>
    <xf numFmtId="0" fontId="3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8" fillId="0" borderId="0" xfId="0" applyFont="1"/>
    <xf numFmtId="0" fontId="39" fillId="0" borderId="0" xfId="0" applyFont="1" applyBorder="1" applyAlignment="1">
      <alignment vertical="center"/>
    </xf>
    <xf numFmtId="0" fontId="40" fillId="0" borderId="0" xfId="0" applyFont="1" applyBorder="1" applyAlignment="1">
      <alignment vertical="center"/>
    </xf>
    <xf numFmtId="0" fontId="39" fillId="0" borderId="0" xfId="0" applyFont="1" applyBorder="1" applyAlignment="1">
      <alignment horizontal="right" vertical="center"/>
    </xf>
    <xf numFmtId="0" fontId="39" fillId="0" borderId="0" xfId="0" applyFont="1" applyBorder="1" applyAlignment="1"/>
    <xf numFmtId="0" fontId="40" fillId="0" borderId="0" xfId="0" applyFont="1" applyBorder="1"/>
    <xf numFmtId="0" fontId="39" fillId="0" borderId="0" xfId="0" applyFont="1" applyBorder="1" applyAlignment="1">
      <alignment vertical="top" wrapText="1"/>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23" fillId="0" borderId="0" xfId="0" applyFont="1"/>
    <xf numFmtId="0" fontId="23" fillId="0" borderId="0" xfId="0" applyFont="1" applyAlignment="1">
      <alignment horizontal="left" vertical="center"/>
    </xf>
    <xf numFmtId="0" fontId="8" fillId="0" borderId="0" xfId="0" applyFont="1" applyBorder="1" applyAlignment="1">
      <alignment horizontal="left" vertical="center"/>
    </xf>
    <xf numFmtId="0" fontId="39" fillId="0" borderId="9" xfId="0" applyFont="1" applyBorder="1" applyAlignment="1">
      <alignment horizontal="right" vertical="center"/>
    </xf>
    <xf numFmtId="0" fontId="39" fillId="0" borderId="10" xfId="0" applyFont="1" applyBorder="1" applyAlignment="1">
      <alignment vertical="center"/>
    </xf>
    <xf numFmtId="0" fontId="40" fillId="0" borderId="10" xfId="0" applyFont="1" applyBorder="1" applyAlignment="1">
      <alignment vertical="center"/>
    </xf>
    <xf numFmtId="0" fontId="39" fillId="0" borderId="9" xfId="0" applyFont="1" applyBorder="1" applyAlignment="1"/>
    <xf numFmtId="0" fontId="40" fillId="0" borderId="10" xfId="0" applyFont="1" applyBorder="1"/>
    <xf numFmtId="0" fontId="39" fillId="0" borderId="9" xfId="0" applyFont="1" applyBorder="1" applyAlignment="1">
      <alignment horizontal="right" vertical="top" wrapText="1"/>
    </xf>
    <xf numFmtId="0" fontId="39" fillId="0" borderId="10" xfId="0" applyFont="1" applyBorder="1" applyAlignment="1">
      <alignment vertical="top" wrapText="1"/>
    </xf>
    <xf numFmtId="0" fontId="39" fillId="0" borderId="9" xfId="0" applyFont="1" applyBorder="1" applyAlignment="1">
      <alignment vertical="top" wrapText="1"/>
    </xf>
    <xf numFmtId="0" fontId="39" fillId="0" borderId="9" xfId="0" applyFont="1" applyBorder="1" applyAlignment="1">
      <alignment horizontal="right" vertical="top"/>
    </xf>
    <xf numFmtId="0" fontId="39" fillId="0" borderId="9" xfId="0" applyFont="1" applyBorder="1" applyAlignment="1">
      <alignment vertical="center"/>
    </xf>
    <xf numFmtId="0" fontId="39" fillId="0" borderId="13" xfId="0" applyFont="1" applyBorder="1" applyAlignment="1">
      <alignment horizontal="right" vertical="top"/>
    </xf>
    <xf numFmtId="0" fontId="39" fillId="0" borderId="6" xfId="0" applyFont="1" applyBorder="1" applyAlignment="1"/>
    <xf numFmtId="0" fontId="40" fillId="0" borderId="6" xfId="0" applyFont="1" applyBorder="1"/>
    <xf numFmtId="0" fontId="40" fillId="0" borderId="14" xfId="0" applyFont="1" applyBorder="1"/>
    <xf numFmtId="0" fontId="12"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right"/>
    </xf>
    <xf numFmtId="0" fontId="41" fillId="0" borderId="0" xfId="3" applyFill="1" applyBorder="1" applyAlignment="1" applyProtection="1">
      <alignment horizontal="left"/>
    </xf>
    <xf numFmtId="0" fontId="5" fillId="0" borderId="0" xfId="1" applyFont="1" applyFill="1" applyBorder="1" applyAlignment="1" applyProtection="1">
      <alignment horizontal="left"/>
    </xf>
    <xf numFmtId="0" fontId="0" fillId="0" borderId="1" xfId="0" applyFont="1" applyFill="1" applyBorder="1"/>
    <xf numFmtId="0" fontId="0" fillId="0" borderId="1" xfId="0" applyFill="1" applyBorder="1"/>
    <xf numFmtId="0" fontId="0" fillId="0" borderId="0" xfId="0" applyFill="1" applyBorder="1"/>
    <xf numFmtId="43" fontId="24" fillId="0" borderId="0" xfId="2" applyFont="1" applyFill="1" applyAlignment="1">
      <alignment horizontal="left" vertical="center"/>
    </xf>
    <xf numFmtId="0" fontId="24" fillId="0" borderId="0" xfId="0" applyFont="1" applyFill="1" applyAlignment="1">
      <alignment horizontal="left" vertical="center"/>
    </xf>
    <xf numFmtId="0" fontId="29" fillId="0" borderId="0" xfId="0" applyFont="1" applyFill="1" applyAlignment="1">
      <alignment vertical="center"/>
    </xf>
    <xf numFmtId="4" fontId="13" fillId="0" borderId="0" xfId="0" applyNumberFormat="1" applyFont="1" applyFill="1" applyBorder="1" applyAlignment="1">
      <alignment horizontal="left"/>
    </xf>
    <xf numFmtId="0" fontId="40" fillId="0" borderId="0" xfId="0" applyFont="1" applyBorder="1" applyAlignment="1">
      <alignment vertical="center" wrapText="1"/>
    </xf>
    <xf numFmtId="0" fontId="40" fillId="0" borderId="18" xfId="0" applyFont="1" applyBorder="1" applyAlignment="1">
      <alignment vertical="center" wrapText="1"/>
    </xf>
    <xf numFmtId="0" fontId="40" fillId="0" borderId="19" xfId="0" applyFont="1" applyBorder="1" applyAlignment="1">
      <alignment vertical="center" wrapText="1"/>
    </xf>
    <xf numFmtId="0" fontId="39" fillId="0" borderId="20" xfId="0" applyFont="1" applyBorder="1" applyAlignment="1">
      <alignment vertical="center"/>
    </xf>
    <xf numFmtId="0" fontId="40" fillId="0" borderId="18" xfId="0" applyFont="1" applyBorder="1"/>
    <xf numFmtId="4" fontId="20" fillId="0" borderId="0" xfId="0" applyNumberFormat="1" applyFont="1" applyFill="1" applyBorder="1" applyAlignment="1">
      <alignment horizontal="right"/>
    </xf>
    <xf numFmtId="0" fontId="15" fillId="0" borderId="0" xfId="0" applyFont="1" applyFill="1" applyAlignment="1">
      <alignment horizontal="left"/>
    </xf>
    <xf numFmtId="0" fontId="16" fillId="0" borderId="0" xfId="0" applyFont="1" applyFill="1" applyBorder="1" applyAlignment="1">
      <alignment horizontal="center"/>
    </xf>
    <xf numFmtId="0" fontId="15"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center" vertical="top" wrapText="1"/>
    </xf>
    <xf numFmtId="0" fontId="44" fillId="0" borderId="0" xfId="0" applyFont="1" applyAlignment="1"/>
    <xf numFmtId="0" fontId="0" fillId="0" borderId="0" xfId="0" applyAlignment="1"/>
    <xf numFmtId="0" fontId="48" fillId="0" borderId="3" xfId="0" applyFont="1" applyBorder="1" applyAlignment="1">
      <alignment vertical="center"/>
    </xf>
    <xf numFmtId="0" fontId="45" fillId="0" borderId="3" xfId="0" applyFont="1" applyBorder="1" applyAlignment="1">
      <alignment vertical="center"/>
    </xf>
    <xf numFmtId="4" fontId="15" fillId="0" borderId="0" xfId="0" applyNumberFormat="1" applyFont="1" applyFill="1" applyAlignment="1"/>
    <xf numFmtId="0" fontId="45" fillId="0" borderId="3" xfId="0" applyNumberFormat="1" applyFont="1" applyBorder="1" applyAlignment="1">
      <alignment vertical="center"/>
    </xf>
    <xf numFmtId="0" fontId="46" fillId="0" borderId="3" xfId="0" applyNumberFormat="1" applyFont="1" applyBorder="1" applyAlignment="1">
      <alignment vertical="center"/>
    </xf>
    <xf numFmtId="0" fontId="47" fillId="0" borderId="3" xfId="0" applyNumberFormat="1" applyFont="1" applyBorder="1" applyAlignment="1">
      <alignment vertical="center"/>
    </xf>
    <xf numFmtId="0" fontId="35" fillId="0" borderId="0" xfId="0" applyFont="1" applyFill="1" applyBorder="1" applyAlignment="1">
      <alignment horizontal="center" vertical="center" wrapText="1"/>
    </xf>
    <xf numFmtId="0" fontId="0" fillId="0" borderId="0" xfId="0" applyAlignment="1">
      <alignment wrapText="1"/>
    </xf>
    <xf numFmtId="0" fontId="46" fillId="0" borderId="3" xfId="0" applyNumberFormat="1" applyFont="1" applyBorder="1" applyAlignment="1">
      <alignment vertical="center" wrapText="1"/>
    </xf>
    <xf numFmtId="0" fontId="44" fillId="0" borderId="0" xfId="0" applyFont="1"/>
    <xf numFmtId="0" fontId="48" fillId="0" borderId="3" xfId="0" applyFont="1" applyBorder="1" applyAlignment="1">
      <alignment vertical="center" wrapText="1"/>
    </xf>
    <xf numFmtId="0" fontId="46" fillId="0" borderId="3" xfId="0" applyFont="1" applyBorder="1" applyAlignment="1">
      <alignment vertical="center"/>
    </xf>
    <xf numFmtId="0" fontId="49" fillId="0" borderId="0" xfId="0" applyFont="1"/>
    <xf numFmtId="0" fontId="50" fillId="0" borderId="0" xfId="0" applyFont="1"/>
    <xf numFmtId="0" fontId="0" fillId="0" borderId="0" xfId="0" applyFill="1" applyBorder="1" applyAlignment="1"/>
    <xf numFmtId="0" fontId="0" fillId="0" borderId="3" xfId="0" applyBorder="1"/>
    <xf numFmtId="0" fontId="52" fillId="0" borderId="3" xfId="0" applyFont="1" applyBorder="1" applyAlignment="1"/>
    <xf numFmtId="0" fontId="52" fillId="0" borderId="3" xfId="0" applyFont="1" applyBorder="1"/>
    <xf numFmtId="0" fontId="50" fillId="0" borderId="0" xfId="0" applyFont="1" applyAlignment="1"/>
    <xf numFmtId="0" fontId="6"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46" fillId="0" borderId="3" xfId="0" applyNumberFormat="1" applyFont="1" applyBorder="1" applyAlignment="1">
      <alignment horizontal="center" vertical="center"/>
    </xf>
    <xf numFmtId="0" fontId="0" fillId="0" borderId="3" xfId="0" applyBorder="1" applyAlignment="1">
      <alignment wrapText="1"/>
    </xf>
    <xf numFmtId="0" fontId="0" fillId="0" borderId="0" xfId="0" applyAlignment="1">
      <alignment horizontal="center" vertical="center"/>
    </xf>
    <xf numFmtId="0" fontId="0" fillId="3" borderId="0" xfId="0" applyFill="1"/>
    <xf numFmtId="0" fontId="0" fillId="2" borderId="0" xfId="0" applyFill="1"/>
    <xf numFmtId="0" fontId="0" fillId="2" borderId="3" xfId="0" applyFill="1" applyBorder="1"/>
    <xf numFmtId="0" fontId="0" fillId="2" borderId="0" xfId="0" applyFill="1" applyAlignment="1">
      <alignment horizontal="center" vertical="center"/>
    </xf>
    <xf numFmtId="0" fontId="40" fillId="0" borderId="0" xfId="0" applyFont="1" applyBorder="1" applyAlignment="1">
      <alignment horizontal="center" vertical="center" wrapText="1"/>
    </xf>
    <xf numFmtId="0" fontId="43" fillId="0" borderId="9" xfId="0" applyFont="1" applyFill="1" applyBorder="1" applyAlignment="1">
      <alignment vertical="center" wrapText="1"/>
    </xf>
    <xf numFmtId="0" fontId="43" fillId="0" borderId="0" xfId="0" applyFont="1" applyFill="1" applyBorder="1" applyAlignment="1">
      <alignment vertical="center" wrapText="1"/>
    </xf>
    <xf numFmtId="0" fontId="43" fillId="0" borderId="0" xfId="0" applyFont="1" applyFill="1" applyBorder="1" applyAlignment="1">
      <alignment vertical="center"/>
    </xf>
    <xf numFmtId="0" fontId="39" fillId="0" borderId="20" xfId="0" applyFont="1" applyBorder="1" applyAlignment="1">
      <alignment horizontal="right" vertical="center"/>
    </xf>
    <xf numFmtId="0" fontId="40" fillId="0" borderId="18" xfId="0" applyFont="1" applyBorder="1" applyAlignment="1">
      <alignment vertical="center"/>
    </xf>
    <xf numFmtId="0" fontId="39" fillId="0" borderId="18" xfId="0" applyFont="1" applyBorder="1" applyAlignment="1">
      <alignment horizontal="center"/>
    </xf>
    <xf numFmtId="0" fontId="39" fillId="0" borderId="19" xfId="0" applyFont="1" applyBorder="1" applyAlignment="1">
      <alignment horizontal="center"/>
    </xf>
    <xf numFmtId="0" fontId="35" fillId="0" borderId="0" xfId="0" applyFont="1" applyFill="1" applyBorder="1" applyAlignment="1">
      <alignment vertical="center" wrapText="1"/>
    </xf>
    <xf numFmtId="0" fontId="16" fillId="0" borderId="0" xfId="0" applyFont="1" applyFill="1" applyAlignment="1">
      <alignment horizontal="right"/>
    </xf>
    <xf numFmtId="0" fontId="15" fillId="0" borderId="0" xfId="0" applyNumberFormat="1" applyFont="1" applyFill="1" applyAlignment="1">
      <alignment horizontal="left" vertical="center"/>
    </xf>
    <xf numFmtId="0" fontId="15" fillId="0" borderId="0" xfId="0" applyNumberFormat="1" applyFont="1" applyFill="1" applyAlignment="1"/>
    <xf numFmtId="4" fontId="15" fillId="0" borderId="0" xfId="0" applyNumberFormat="1" applyFont="1" applyFill="1" applyAlignment="1">
      <alignment horizontal="center" vertical="center"/>
    </xf>
    <xf numFmtId="0" fontId="0" fillId="0" borderId="0" xfId="0" applyBorder="1"/>
    <xf numFmtId="0" fontId="12" fillId="0" borderId="0" xfId="0" applyFont="1" applyFill="1" applyAlignment="1">
      <alignment horizontal="left" vertical="center" wrapText="1"/>
    </xf>
    <xf numFmtId="0" fontId="25" fillId="0" borderId="0" xfId="0" applyFont="1" applyFill="1" applyAlignment="1">
      <alignment horizontal="left" vertical="center"/>
    </xf>
    <xf numFmtId="0" fontId="0" fillId="0" borderId="0" xfId="0" applyBorder="1" applyAlignment="1">
      <alignment vertical="center"/>
    </xf>
    <xf numFmtId="0" fontId="0" fillId="0" borderId="0" xfId="0" applyBorder="1" applyAlignment="1"/>
    <xf numFmtId="0" fontId="24"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Fill="1" applyAlignment="1">
      <alignment vertical="center"/>
    </xf>
    <xf numFmtId="0" fontId="15" fillId="0" borderId="0" xfId="0" applyFont="1" applyFill="1" applyAlignment="1">
      <alignment horizontal="center" vertical="top" wrapText="1"/>
    </xf>
    <xf numFmtId="0" fontId="15" fillId="0" borderId="0" xfId="0" applyFont="1" applyFill="1" applyAlignment="1">
      <alignment horizontal="left" vertical="center"/>
    </xf>
    <xf numFmtId="0" fontId="15" fillId="0" borderId="0" xfId="0" applyFont="1" applyFill="1" applyAlignment="1">
      <alignment horizontal="right" vertical="center"/>
    </xf>
    <xf numFmtId="0" fontId="16" fillId="0" borderId="0" xfId="0" applyFont="1" applyFill="1" applyAlignment="1">
      <alignment horizontal="center"/>
    </xf>
    <xf numFmtId="0" fontId="54" fillId="0" borderId="0" xfId="0" applyFont="1" applyFill="1"/>
    <xf numFmtId="0" fontId="24" fillId="0" borderId="0" xfId="0" applyFont="1" applyFill="1" applyBorder="1" applyAlignment="1">
      <alignment vertical="center"/>
    </xf>
    <xf numFmtId="0" fontId="13" fillId="0" borderId="0" xfId="0" applyFont="1" applyFill="1" applyBorder="1" applyAlignment="1">
      <alignment horizontal="left" vertical="center"/>
    </xf>
    <xf numFmtId="0" fontId="1" fillId="0" borderId="0" xfId="0" applyFont="1" applyBorder="1" applyAlignment="1">
      <alignment horizontal="center"/>
    </xf>
    <xf numFmtId="0" fontId="6" fillId="0" borderId="1" xfId="0" applyFont="1" applyFill="1" applyBorder="1" applyAlignment="1">
      <alignment horizontal="center"/>
    </xf>
    <xf numFmtId="0" fontId="0" fillId="0" borderId="1" xfId="0" applyFill="1" applyBorder="1" applyAlignment="1">
      <alignment horizontal="center"/>
    </xf>
    <xf numFmtId="0" fontId="0" fillId="0" borderId="1" xfId="0" applyFont="1" applyFill="1" applyBorder="1" applyAlignment="1">
      <alignment horizontal="center"/>
    </xf>
    <xf numFmtId="0" fontId="30" fillId="0" borderId="0" xfId="0" applyFont="1" applyBorder="1" applyAlignment="1">
      <alignment horizontal="left"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30" fillId="0" borderId="18" xfId="0" applyFont="1" applyFill="1" applyBorder="1" applyAlignment="1">
      <alignment horizontal="center" vertical="center" wrapText="1"/>
    </xf>
    <xf numFmtId="0" fontId="30" fillId="0" borderId="0" xfId="0" applyFont="1" applyFill="1" applyBorder="1" applyAlignment="1">
      <alignment horizontal="center" vertical="center" wrapText="1"/>
    </xf>
    <xf numFmtId="3" fontId="29" fillId="0" borderId="0" xfId="0" applyNumberFormat="1" applyFont="1" applyBorder="1" applyAlignment="1">
      <alignment horizontal="left" vertical="center"/>
    </xf>
    <xf numFmtId="0" fontId="30" fillId="0" borderId="0"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4" fillId="0" borderId="0" xfId="0" applyFont="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Border="1" applyAlignment="1">
      <alignment horizontal="right" vertical="center"/>
    </xf>
    <xf numFmtId="0" fontId="24" fillId="0" borderId="0" xfId="0" applyFont="1" applyFill="1" applyBorder="1" applyAlignment="1">
      <alignment horizontal="right" vertical="center"/>
    </xf>
    <xf numFmtId="2" fontId="24" fillId="0" borderId="0" xfId="0" applyNumberFormat="1" applyFont="1" applyFill="1" applyBorder="1" applyAlignment="1">
      <alignment horizontal="left" vertical="center"/>
    </xf>
    <xf numFmtId="0" fontId="24" fillId="0" borderId="0" xfId="0" applyFont="1" applyBorder="1" applyAlignment="1">
      <alignment horizontal="left" vertical="center"/>
    </xf>
    <xf numFmtId="0" fontId="26" fillId="0" borderId="0" xfId="0" applyFont="1" applyBorder="1" applyAlignment="1">
      <alignment horizontal="center" vertical="center"/>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wrapText="1"/>
    </xf>
    <xf numFmtId="0" fontId="42" fillId="0" borderId="18" xfId="0" applyFont="1" applyBorder="1" applyAlignment="1">
      <alignment horizontal="center" vertical="center" wrapText="1"/>
    </xf>
    <xf numFmtId="0" fontId="42" fillId="0" borderId="0" xfId="0" applyFont="1" applyBorder="1" applyAlignment="1">
      <alignment horizontal="center" vertical="center" wrapText="1"/>
    </xf>
    <xf numFmtId="0" fontId="12"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0" fillId="0" borderId="0" xfId="0" applyAlignment="1">
      <alignment horizontal="center"/>
    </xf>
    <xf numFmtId="0" fontId="35" fillId="0" borderId="3" xfId="0" applyFont="1" applyFill="1" applyBorder="1" applyAlignment="1">
      <alignment horizontal="center" vertical="center" wrapText="1"/>
    </xf>
    <xf numFmtId="0" fontId="35" fillId="0" borderId="18" xfId="0" applyFont="1" applyFill="1" applyBorder="1" applyAlignment="1">
      <alignment horizontal="center" vertical="center"/>
    </xf>
    <xf numFmtId="0" fontId="35" fillId="0" borderId="7" xfId="0" applyFont="1" applyFill="1" applyBorder="1" applyAlignment="1">
      <alignment horizontal="center" vertical="center" wrapText="1"/>
    </xf>
    <xf numFmtId="0" fontId="8" fillId="0" borderId="0" xfId="0" applyFont="1" applyBorder="1" applyAlignment="1">
      <alignment horizontal="center" vertical="center"/>
    </xf>
    <xf numFmtId="0" fontId="37" fillId="0" borderId="0" xfId="0" applyFont="1" applyBorder="1" applyAlignment="1">
      <alignment horizontal="left" vertical="center"/>
    </xf>
    <xf numFmtId="0" fontId="36" fillId="0" borderId="3"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35" fillId="0" borderId="4"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4" fillId="0" borderId="3" xfId="0" applyFont="1" applyFill="1" applyBorder="1" applyAlignment="1">
      <alignment horizontal="center" vertical="center" wrapText="1"/>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0" xfId="0" applyFont="1" applyBorder="1" applyAlignment="1">
      <alignment horizontal="center" vertical="center" wrapText="1"/>
    </xf>
    <xf numFmtId="3" fontId="40" fillId="0" borderId="0" xfId="0" applyNumberFormat="1" applyFont="1" applyBorder="1" applyAlignment="1">
      <alignment horizontal="center"/>
    </xf>
    <xf numFmtId="3" fontId="40" fillId="0" borderId="10" xfId="0" applyNumberFormat="1" applyFont="1" applyBorder="1" applyAlignment="1">
      <alignment horizontal="center"/>
    </xf>
    <xf numFmtId="0" fontId="39" fillId="0" borderId="15" xfId="0" applyFont="1" applyBorder="1" applyAlignment="1">
      <alignment horizontal="center"/>
    </xf>
    <xf numFmtId="0" fontId="39" fillId="0" borderId="16" xfId="0" applyFont="1" applyBorder="1" applyAlignment="1">
      <alignment horizontal="center"/>
    </xf>
    <xf numFmtId="0" fontId="39" fillId="0" borderId="17" xfId="0" applyFont="1" applyBorder="1" applyAlignment="1">
      <alignment horizontal="center"/>
    </xf>
    <xf numFmtId="0" fontId="39" fillId="0" borderId="0" xfId="0" applyFont="1" applyBorder="1" applyAlignment="1">
      <alignment horizontal="left" vertical="top" wrapText="1"/>
    </xf>
    <xf numFmtId="0" fontId="40" fillId="0" borderId="0" xfId="0" applyFont="1" applyBorder="1" applyAlignment="1">
      <alignment horizontal="left" vertical="top" wrapText="1"/>
    </xf>
    <xf numFmtId="0" fontId="39" fillId="0" borderId="11" xfId="0" applyFont="1" applyBorder="1" applyAlignment="1">
      <alignment horizontal="center"/>
    </xf>
    <xf numFmtId="0" fontId="39" fillId="0" borderId="2" xfId="0" applyFont="1" applyBorder="1" applyAlignment="1">
      <alignment horizontal="center"/>
    </xf>
    <xf numFmtId="0" fontId="39" fillId="0" borderId="12" xfId="0" applyFont="1" applyBorder="1" applyAlignment="1">
      <alignment horizontal="center"/>
    </xf>
    <xf numFmtId="0" fontId="39" fillId="0" borderId="0" xfId="0" applyFont="1" applyBorder="1" applyAlignment="1">
      <alignment horizontal="center" vertical="center"/>
    </xf>
    <xf numFmtId="0" fontId="15" fillId="0" borderId="0" xfId="0" applyFont="1" applyFill="1" applyAlignment="1">
      <alignment horizontal="center" vertical="top" wrapText="1"/>
    </xf>
    <xf numFmtId="0" fontId="15" fillId="0" borderId="0" xfId="0" applyFont="1" applyFill="1" applyAlignment="1">
      <alignment horizontal="left" vertical="center"/>
    </xf>
    <xf numFmtId="0" fontId="15" fillId="0" borderId="0" xfId="0" applyFont="1" applyFill="1" applyAlignment="1">
      <alignment horizontal="right" vertical="center"/>
    </xf>
    <xf numFmtId="0" fontId="22" fillId="0" borderId="0" xfId="0" applyFont="1" applyFill="1" applyAlignment="1">
      <alignment horizontal="left"/>
    </xf>
    <xf numFmtId="0" fontId="16" fillId="0" borderId="3" xfId="0" applyFont="1" applyFill="1" applyBorder="1" applyAlignment="1">
      <alignment horizontal="center"/>
    </xf>
    <xf numFmtId="164" fontId="15" fillId="0" borderId="3" xfId="0" applyNumberFormat="1" applyFont="1" applyFill="1" applyBorder="1" applyAlignment="1">
      <alignment horizontal="center"/>
    </xf>
    <xf numFmtId="0" fontId="15" fillId="0" borderId="3" xfId="0" applyFont="1" applyFill="1" applyBorder="1" applyAlignment="1">
      <alignment horizontal="center"/>
    </xf>
    <xf numFmtId="1" fontId="15" fillId="0" borderId="3" xfId="0" applyNumberFormat="1" applyFont="1" applyFill="1" applyBorder="1" applyAlignment="1">
      <alignment horizontal="center"/>
    </xf>
    <xf numFmtId="0" fontId="35" fillId="0" borderId="18" xfId="0" applyFont="1" applyFill="1" applyBorder="1" applyAlignment="1">
      <alignment horizontal="center" vertical="center" wrapText="1"/>
    </xf>
    <xf numFmtId="0" fontId="35" fillId="0" borderId="0" xfId="0" applyFont="1" applyFill="1" applyBorder="1" applyAlignment="1">
      <alignment horizontal="center" vertical="center" wrapText="1"/>
    </xf>
    <xf numFmtId="4" fontId="20" fillId="0" borderId="0" xfId="0" applyNumberFormat="1" applyFont="1" applyFill="1" applyBorder="1" applyAlignment="1">
      <alignment horizontal="right"/>
    </xf>
    <xf numFmtId="0" fontId="16" fillId="0" borderId="0" xfId="0" applyFont="1" applyFill="1" applyAlignment="1">
      <alignment horizontal="center" vertical="center"/>
    </xf>
    <xf numFmtId="0" fontId="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38" fillId="0" borderId="0" xfId="0" applyFont="1" applyFill="1" applyBorder="1" applyAlignment="1">
      <alignment horizontal="left" vertical="top" wrapText="1"/>
    </xf>
    <xf numFmtId="0" fontId="0" fillId="0" borderId="3" xfId="0" applyBorder="1" applyAlignment="1">
      <alignment horizontal="center"/>
    </xf>
    <xf numFmtId="0" fontId="6" fillId="0" borderId="3" xfId="0" applyFont="1" applyBorder="1" applyAlignment="1">
      <alignment horizontal="center" vertical="center"/>
    </xf>
    <xf numFmtId="0" fontId="53" fillId="0" borderId="3" xfId="0" applyFont="1" applyBorder="1" applyAlignment="1">
      <alignment horizontal="center" vertical="center" wrapText="1"/>
    </xf>
  </cellXfs>
  <cellStyles count="3">
    <cellStyle name="Hiperlink" xfId="3" builtinId="8"/>
    <cellStyle name="Normal" xfId="0" builtinId="0"/>
    <cellStyle name="Vírgul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00B050"/>
      <rgbColor rgb="00003300"/>
      <rgbColor rgb="00333300"/>
      <rgbColor rgb="00993300"/>
      <rgbColor rgb="00993366"/>
      <rgbColor rgb="00333399"/>
      <rgbColor rgb="001A1A1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hite/Google%20Drive/Projeto%20bombeiro%20IAPAR/Projetos%20IAPAR/Medidas%20de%20Seguran&#231;a%20por%20edifica&#231;&#227;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Planilha1"/>
      <sheetName val="ÁREA 01"/>
      <sheetName val="ÁREA 02"/>
      <sheetName val="ÁREA 03"/>
      <sheetName val="ÁREA 04"/>
      <sheetName val="ÁREA 05"/>
      <sheetName val="ÁREA 06"/>
      <sheetName val="ÁREA 07"/>
      <sheetName val="ÁREA 08"/>
      <sheetName val="ÁREA 09"/>
    </sheetNames>
    <sheetDataSet>
      <sheetData sheetId="0">
        <row r="6">
          <cell r="C6" t="str">
            <v>1.1</v>
          </cell>
          <cell r="D6" t="str">
            <v>D</v>
          </cell>
          <cell r="E6" t="str">
            <v>Estufa (Pesquisa)</v>
          </cell>
          <cell r="F6" t="str">
            <v>D-4</v>
          </cell>
          <cell r="G6">
            <v>300</v>
          </cell>
          <cell r="H6" t="str">
            <v>Leve</v>
          </cell>
          <cell r="I6" t="str">
            <v>Térrea</v>
          </cell>
          <cell r="J6">
            <v>841.09</v>
          </cell>
          <cell r="K6">
            <v>3879.44</v>
          </cell>
        </row>
        <row r="7">
          <cell r="C7" t="str">
            <v>1.2</v>
          </cell>
          <cell r="D7" t="str">
            <v>D</v>
          </cell>
          <cell r="E7" t="str">
            <v>Estufa (Pesquisa)</v>
          </cell>
          <cell r="F7" t="str">
            <v>D-4</v>
          </cell>
          <cell r="G7">
            <v>300</v>
          </cell>
          <cell r="H7" t="str">
            <v>Leve</v>
          </cell>
          <cell r="I7" t="str">
            <v>Térrea</v>
          </cell>
          <cell r="J7">
            <v>658.54</v>
          </cell>
          <cell r="K7">
            <v>0</v>
          </cell>
        </row>
        <row r="8">
          <cell r="C8" t="str">
            <v>1.3</v>
          </cell>
          <cell r="D8" t="str">
            <v>D</v>
          </cell>
          <cell r="E8" t="str">
            <v>Estufa (Pesquisa)</v>
          </cell>
          <cell r="F8" t="str">
            <v>D-4</v>
          </cell>
          <cell r="G8">
            <v>300</v>
          </cell>
          <cell r="H8" t="str">
            <v>Leve</v>
          </cell>
          <cell r="I8" t="str">
            <v>Térrea</v>
          </cell>
          <cell r="J8">
            <v>1237</v>
          </cell>
          <cell r="K8">
            <v>0</v>
          </cell>
        </row>
        <row r="9">
          <cell r="C9" t="str">
            <v>1.4</v>
          </cell>
          <cell r="D9" t="str">
            <v>J</v>
          </cell>
          <cell r="E9" t="str">
            <v>Depósito</v>
          </cell>
          <cell r="F9" t="str">
            <v>J-3</v>
          </cell>
          <cell r="G9">
            <v>450</v>
          </cell>
          <cell r="H9" t="str">
            <v>Moderado</v>
          </cell>
          <cell r="I9" t="str">
            <v>Térrea</v>
          </cell>
          <cell r="J9">
            <v>31.24</v>
          </cell>
          <cell r="K9">
            <v>0</v>
          </cell>
        </row>
        <row r="10">
          <cell r="C10" t="str">
            <v>1.5</v>
          </cell>
          <cell r="D10" t="str">
            <v>J</v>
          </cell>
          <cell r="E10" t="str">
            <v>Depósito</v>
          </cell>
          <cell r="F10" t="str">
            <v>J-3</v>
          </cell>
          <cell r="G10">
            <v>360</v>
          </cell>
          <cell r="H10" t="str">
            <v>Moderado</v>
          </cell>
          <cell r="I10" t="str">
            <v>Térrea</v>
          </cell>
          <cell r="J10">
            <v>299.5</v>
          </cell>
          <cell r="K10">
            <v>0</v>
          </cell>
        </row>
        <row r="11">
          <cell r="C11" t="str">
            <v>1.6</v>
          </cell>
          <cell r="D11" t="str">
            <v>D</v>
          </cell>
          <cell r="E11" t="str">
            <v>Estufa (Pesquisa)</v>
          </cell>
          <cell r="F11" t="str">
            <v>D-4</v>
          </cell>
          <cell r="G11">
            <v>300</v>
          </cell>
          <cell r="H11" t="str">
            <v>Leve</v>
          </cell>
          <cell r="I11" t="str">
            <v>Térrea</v>
          </cell>
          <cell r="J11">
            <v>812.07</v>
          </cell>
          <cell r="K11">
            <v>0</v>
          </cell>
        </row>
        <row r="12">
          <cell r="C12" t="str">
            <v>2.1</v>
          </cell>
          <cell r="D12" t="str">
            <v>G</v>
          </cell>
          <cell r="E12" t="str">
            <v>Garagem</v>
          </cell>
          <cell r="F12" t="str">
            <v>G-4</v>
          </cell>
          <cell r="G12">
            <v>300</v>
          </cell>
          <cell r="H12" t="str">
            <v>Leve</v>
          </cell>
          <cell r="I12" t="str">
            <v>Térrea</v>
          </cell>
          <cell r="J12">
            <v>365.58</v>
          </cell>
          <cell r="K12">
            <v>3346.0699999999997</v>
          </cell>
        </row>
        <row r="13">
          <cell r="C13" t="str">
            <v>2.2</v>
          </cell>
          <cell r="D13" t="str">
            <v>D</v>
          </cell>
          <cell r="E13" t="str">
            <v>Laboratório</v>
          </cell>
          <cell r="F13" t="str">
            <v>D-4</v>
          </cell>
          <cell r="G13">
            <v>600</v>
          </cell>
          <cell r="H13" t="str">
            <v>Moderado</v>
          </cell>
          <cell r="I13" t="str">
            <v>Térrea</v>
          </cell>
          <cell r="J13">
            <v>294.68</v>
          </cell>
          <cell r="K13">
            <v>0</v>
          </cell>
        </row>
        <row r="14">
          <cell r="C14" t="str">
            <v>2.3</v>
          </cell>
          <cell r="D14" t="str">
            <v>I / J</v>
          </cell>
          <cell r="E14" t="str">
            <v>Beneficiamento de Sementes</v>
          </cell>
          <cell r="F14" t="str">
            <v>I-2 / J-3</v>
          </cell>
          <cell r="G14">
            <v>720</v>
          </cell>
          <cell r="H14" t="str">
            <v>Moderado</v>
          </cell>
          <cell r="I14" t="str">
            <v>Térrea</v>
          </cell>
          <cell r="J14">
            <v>2685.81</v>
          </cell>
          <cell r="K14">
            <v>0</v>
          </cell>
        </row>
        <row r="15">
          <cell r="C15" t="str">
            <v>3.1</v>
          </cell>
          <cell r="D15" t="str">
            <v>M / C</v>
          </cell>
          <cell r="E15" t="str">
            <v>Tanque Combustivel / Canil</v>
          </cell>
          <cell r="F15" t="str">
            <v>M-2 / C-2</v>
          </cell>
          <cell r="G15">
            <v>0</v>
          </cell>
          <cell r="H15" t="str">
            <v>Elevado</v>
          </cell>
          <cell r="I15" t="str">
            <v>Térrea</v>
          </cell>
          <cell r="J15">
            <v>229.45</v>
          </cell>
          <cell r="K15">
            <v>6895.9400000000005</v>
          </cell>
        </row>
        <row r="16">
          <cell r="C16" t="str">
            <v>3.2</v>
          </cell>
          <cell r="D16" t="str">
            <v>D</v>
          </cell>
          <cell r="E16" t="str">
            <v>Escritório</v>
          </cell>
          <cell r="F16" t="str">
            <v>D-1</v>
          </cell>
          <cell r="G16">
            <v>700</v>
          </cell>
          <cell r="H16" t="str">
            <v>Moderado</v>
          </cell>
          <cell r="I16" t="str">
            <v>Térrea</v>
          </cell>
          <cell r="J16">
            <v>103.4</v>
          </cell>
          <cell r="K16">
            <v>0</v>
          </cell>
        </row>
        <row r="17">
          <cell r="C17" t="str">
            <v>3.3</v>
          </cell>
          <cell r="D17" t="str">
            <v>J</v>
          </cell>
          <cell r="E17" t="str">
            <v>Depósito Semente</v>
          </cell>
          <cell r="F17" t="str">
            <v>J-3</v>
          </cell>
          <cell r="G17">
            <v>800</v>
          </cell>
          <cell r="H17" t="str">
            <v>Moderado</v>
          </cell>
          <cell r="I17" t="str">
            <v>Térrea</v>
          </cell>
          <cell r="J17">
            <v>312.97000000000003</v>
          </cell>
          <cell r="K17">
            <v>0</v>
          </cell>
        </row>
        <row r="18">
          <cell r="C18" t="str">
            <v>3.4</v>
          </cell>
          <cell r="D18" t="str">
            <v>J</v>
          </cell>
          <cell r="E18" t="str">
            <v>Depósito Semente</v>
          </cell>
          <cell r="F18" t="str">
            <v>J-3</v>
          </cell>
          <cell r="G18">
            <v>800</v>
          </cell>
          <cell r="H18" t="str">
            <v>Moderado</v>
          </cell>
          <cell r="I18" t="str">
            <v>Térrea</v>
          </cell>
          <cell r="J18">
            <v>987.16</v>
          </cell>
          <cell r="K18">
            <v>0</v>
          </cell>
        </row>
        <row r="19">
          <cell r="C19" t="str">
            <v>3.5</v>
          </cell>
          <cell r="D19" t="str">
            <v>G</v>
          </cell>
          <cell r="E19" t="str">
            <v>Lava Carros</v>
          </cell>
          <cell r="F19" t="str">
            <v>G-4</v>
          </cell>
          <cell r="G19">
            <v>300</v>
          </cell>
          <cell r="H19" t="str">
            <v>Leve</v>
          </cell>
          <cell r="I19" t="str">
            <v>Térrea</v>
          </cell>
          <cell r="J19">
            <v>172.86</v>
          </cell>
          <cell r="K19">
            <v>0</v>
          </cell>
        </row>
        <row r="20">
          <cell r="C20" t="str">
            <v>3.6</v>
          </cell>
          <cell r="D20" t="str">
            <v xml:space="preserve">G </v>
          </cell>
          <cell r="E20" t="str">
            <v xml:space="preserve">Garagem </v>
          </cell>
          <cell r="F20" t="str">
            <v>G-2</v>
          </cell>
          <cell r="G20">
            <v>300</v>
          </cell>
          <cell r="H20" t="str">
            <v>Leve</v>
          </cell>
          <cell r="I20" t="str">
            <v>Térrea</v>
          </cell>
          <cell r="J20">
            <v>5090.1000000000004</v>
          </cell>
          <cell r="K20">
            <v>0</v>
          </cell>
        </row>
        <row r="21">
          <cell r="C21" t="str">
            <v>4.1</v>
          </cell>
          <cell r="D21" t="str">
            <v>J / D</v>
          </cell>
          <cell r="E21" t="str">
            <v>Depósito Sementes / Escritório / Laboratório</v>
          </cell>
          <cell r="F21" t="str">
            <v>J-3 / D-4</v>
          </cell>
          <cell r="G21">
            <v>680</v>
          </cell>
          <cell r="H21" t="str">
            <v>Moderado</v>
          </cell>
          <cell r="I21" t="str">
            <v>Térrea</v>
          </cell>
          <cell r="J21">
            <v>685.91</v>
          </cell>
          <cell r="K21">
            <v>4944.9100000000017</v>
          </cell>
        </row>
        <row r="22">
          <cell r="C22" t="str">
            <v>4.2</v>
          </cell>
          <cell r="D22" t="str">
            <v>J</v>
          </cell>
          <cell r="E22" t="str">
            <v>Depósito Sementes</v>
          </cell>
          <cell r="F22" t="str">
            <v>J-3</v>
          </cell>
          <cell r="G22">
            <v>720</v>
          </cell>
          <cell r="H22" t="str">
            <v>Moderado</v>
          </cell>
          <cell r="I22" t="str">
            <v>BAIXA(3 m)</v>
          </cell>
          <cell r="J22">
            <v>84.27</v>
          </cell>
          <cell r="K22">
            <v>0</v>
          </cell>
        </row>
        <row r="23">
          <cell r="C23" t="str">
            <v>4.3</v>
          </cell>
          <cell r="D23" t="str">
            <v>J</v>
          </cell>
          <cell r="E23" t="str">
            <v>Depósito Sementes</v>
          </cell>
          <cell r="F23" t="str">
            <v>J-3</v>
          </cell>
          <cell r="G23">
            <v>720</v>
          </cell>
          <cell r="H23" t="str">
            <v>Moderado</v>
          </cell>
          <cell r="I23" t="str">
            <v>Térrea</v>
          </cell>
          <cell r="J23">
            <v>382.72</v>
          </cell>
          <cell r="K23">
            <v>0</v>
          </cell>
        </row>
        <row r="24">
          <cell r="C24" t="str">
            <v>4.4</v>
          </cell>
          <cell r="D24" t="str">
            <v>D</v>
          </cell>
          <cell r="E24" t="str">
            <v>Laboratório (Protótipos e Algas)</v>
          </cell>
          <cell r="F24" t="str">
            <v>D-4</v>
          </cell>
          <cell r="G24">
            <v>300</v>
          </cell>
          <cell r="H24" t="str">
            <v>Leve</v>
          </cell>
          <cell r="I24" t="str">
            <v>Térrea</v>
          </cell>
          <cell r="J24">
            <v>481.7</v>
          </cell>
          <cell r="K24">
            <v>0</v>
          </cell>
        </row>
        <row r="25">
          <cell r="C25" t="str">
            <v>4.5</v>
          </cell>
          <cell r="D25" t="str">
            <v>J</v>
          </cell>
          <cell r="E25" t="str">
            <v>Depósito / Vestiário</v>
          </cell>
          <cell r="F25" t="str">
            <v>J-3</v>
          </cell>
          <cell r="G25">
            <v>720</v>
          </cell>
          <cell r="H25" t="str">
            <v>Moderado</v>
          </cell>
          <cell r="I25" t="str">
            <v>Térrea</v>
          </cell>
          <cell r="J25">
            <v>662.25</v>
          </cell>
          <cell r="K25">
            <v>0</v>
          </cell>
        </row>
        <row r="26">
          <cell r="C26" t="str">
            <v>4.6</v>
          </cell>
          <cell r="D26" t="str">
            <v>I</v>
          </cell>
          <cell r="E26" t="str">
            <v>Industria (Criadouro de Algas)</v>
          </cell>
          <cell r="F26" t="str">
            <v>I-1</v>
          </cell>
          <cell r="G26">
            <v>40</v>
          </cell>
          <cell r="H26" t="str">
            <v>Leve</v>
          </cell>
          <cell r="I26" t="str">
            <v>Térrea</v>
          </cell>
          <cell r="J26">
            <v>128.12</v>
          </cell>
          <cell r="K26">
            <v>0</v>
          </cell>
        </row>
        <row r="27">
          <cell r="C27" t="str">
            <v>4.7</v>
          </cell>
          <cell r="D27" t="str">
            <v>G</v>
          </cell>
          <cell r="E27" t="str">
            <v>Garagem</v>
          </cell>
          <cell r="F27" t="str">
            <v>G-1</v>
          </cell>
          <cell r="G27">
            <v>200</v>
          </cell>
          <cell r="H27" t="str">
            <v>Leve</v>
          </cell>
          <cell r="I27" t="str">
            <v>Térrea</v>
          </cell>
          <cell r="J27">
            <v>663</v>
          </cell>
          <cell r="K27">
            <v>0</v>
          </cell>
        </row>
        <row r="28">
          <cell r="C28" t="str">
            <v>4.8</v>
          </cell>
          <cell r="D28" t="str">
            <v>G</v>
          </cell>
          <cell r="E28" t="str">
            <v>Garagem</v>
          </cell>
          <cell r="F28" t="str">
            <v>G-4</v>
          </cell>
          <cell r="G28">
            <v>200</v>
          </cell>
          <cell r="H28" t="str">
            <v>Leve</v>
          </cell>
          <cell r="I28" t="str">
            <v>Térrea</v>
          </cell>
          <cell r="J28">
            <v>564.84</v>
          </cell>
          <cell r="K28">
            <v>0</v>
          </cell>
        </row>
        <row r="29">
          <cell r="C29" t="str">
            <v>4.9</v>
          </cell>
          <cell r="D29" t="str">
            <v>J</v>
          </cell>
          <cell r="E29" t="str">
            <v>Depósito Sementes</v>
          </cell>
          <cell r="F29" t="str">
            <v>J-3</v>
          </cell>
          <cell r="G29">
            <v>720</v>
          </cell>
          <cell r="H29" t="str">
            <v>Moderado</v>
          </cell>
          <cell r="I29" t="str">
            <v>Térrea</v>
          </cell>
          <cell r="J29">
            <v>66.09</v>
          </cell>
          <cell r="K29">
            <v>0</v>
          </cell>
        </row>
        <row r="30">
          <cell r="C30" t="str">
            <v>4.10</v>
          </cell>
          <cell r="D30" t="str">
            <v>I</v>
          </cell>
          <cell r="E30" t="str">
            <v>Marcenaria</v>
          </cell>
          <cell r="F30" t="str">
            <v>I-3</v>
          </cell>
          <cell r="G30">
            <v>800</v>
          </cell>
          <cell r="H30" t="str">
            <v>Moderado</v>
          </cell>
          <cell r="I30" t="str">
            <v>Térrea</v>
          </cell>
          <cell r="J30">
            <v>470.64</v>
          </cell>
          <cell r="K30">
            <v>0</v>
          </cell>
        </row>
        <row r="31">
          <cell r="C31" t="str">
            <v>4.11</v>
          </cell>
          <cell r="D31" t="str">
            <v>G</v>
          </cell>
          <cell r="E31" t="str">
            <v>Garagem</v>
          </cell>
          <cell r="F31" t="str">
            <v>G-4</v>
          </cell>
          <cell r="G31">
            <v>300</v>
          </cell>
          <cell r="H31" t="str">
            <v>Leve</v>
          </cell>
          <cell r="I31" t="str">
            <v>Térrea</v>
          </cell>
          <cell r="J31">
            <v>550.85</v>
          </cell>
          <cell r="K31">
            <v>0</v>
          </cell>
        </row>
        <row r="32">
          <cell r="C32" t="str">
            <v>4.12</v>
          </cell>
          <cell r="D32" t="str">
            <v>J</v>
          </cell>
          <cell r="E32" t="str">
            <v>Depósito Agrotóxico</v>
          </cell>
          <cell r="F32" t="str">
            <v>J-3</v>
          </cell>
          <cell r="G32">
            <v>800</v>
          </cell>
          <cell r="H32" t="str">
            <v>Moderado</v>
          </cell>
          <cell r="I32" t="str">
            <v>Térrea</v>
          </cell>
          <cell r="J32">
            <v>204.52</v>
          </cell>
          <cell r="K32">
            <v>0</v>
          </cell>
        </row>
        <row r="33">
          <cell r="C33" t="str">
            <v>5.1</v>
          </cell>
          <cell r="D33" t="str">
            <v>D</v>
          </cell>
          <cell r="E33" t="str">
            <v>Laboratório</v>
          </cell>
          <cell r="F33" t="str">
            <v>D-4</v>
          </cell>
          <cell r="G33">
            <v>300</v>
          </cell>
          <cell r="H33" t="str">
            <v>Leve</v>
          </cell>
          <cell r="I33" t="str">
            <v>Baixa (3m)</v>
          </cell>
          <cell r="J33">
            <v>23.57</v>
          </cell>
          <cell r="K33">
            <v>83.06</v>
          </cell>
        </row>
        <row r="34">
          <cell r="C34" t="str">
            <v>5.2</v>
          </cell>
          <cell r="D34" t="str">
            <v>J</v>
          </cell>
          <cell r="E34" t="str">
            <v>Central de Lixo</v>
          </cell>
          <cell r="F34" t="str">
            <v>J-2</v>
          </cell>
          <cell r="G34">
            <v>300</v>
          </cell>
          <cell r="H34" t="str">
            <v>Leve</v>
          </cell>
          <cell r="I34" t="str">
            <v>Baixa (3m)</v>
          </cell>
          <cell r="J34">
            <v>59.49</v>
          </cell>
          <cell r="K34">
            <v>0</v>
          </cell>
        </row>
        <row r="35">
          <cell r="C35" t="str">
            <v>6.1</v>
          </cell>
          <cell r="D35" t="str">
            <v>D</v>
          </cell>
          <cell r="E35" t="str">
            <v>Laboratório</v>
          </cell>
          <cell r="F35" t="str">
            <v>D-4</v>
          </cell>
          <cell r="G35">
            <v>300</v>
          </cell>
          <cell r="H35" t="str">
            <v>Leve</v>
          </cell>
          <cell r="I35" t="str">
            <v>Térrea</v>
          </cell>
          <cell r="J35">
            <v>467.39</v>
          </cell>
          <cell r="K35">
            <v>1877.98</v>
          </cell>
        </row>
        <row r="36">
          <cell r="C36" t="str">
            <v>6.2</v>
          </cell>
          <cell r="D36" t="str">
            <v>J</v>
          </cell>
          <cell r="E36" t="str">
            <v>Depósito Sementes</v>
          </cell>
          <cell r="F36" t="str">
            <v>J-3</v>
          </cell>
          <cell r="G36">
            <v>720</v>
          </cell>
          <cell r="H36" t="str">
            <v>Moderado</v>
          </cell>
          <cell r="I36" t="str">
            <v>Térrea</v>
          </cell>
          <cell r="J36">
            <v>845.91</v>
          </cell>
          <cell r="K36">
            <v>0</v>
          </cell>
        </row>
        <row r="37">
          <cell r="C37" t="str">
            <v>6.3</v>
          </cell>
          <cell r="D37" t="str">
            <v>D</v>
          </cell>
          <cell r="E37" t="str">
            <v>Escritório</v>
          </cell>
          <cell r="F37" t="str">
            <v>D-1</v>
          </cell>
          <cell r="G37">
            <v>700</v>
          </cell>
          <cell r="H37" t="str">
            <v>Moderado</v>
          </cell>
          <cell r="I37" t="str">
            <v>Térrea</v>
          </cell>
          <cell r="J37">
            <v>564.67999999999995</v>
          </cell>
          <cell r="K37">
            <v>0</v>
          </cell>
        </row>
        <row r="38">
          <cell r="C38" t="str">
            <v>7.1</v>
          </cell>
          <cell r="D38" t="str">
            <v>D</v>
          </cell>
          <cell r="E38" t="str">
            <v>Escritório</v>
          </cell>
          <cell r="F38" t="str">
            <v>D-1</v>
          </cell>
          <cell r="G38">
            <v>700</v>
          </cell>
          <cell r="H38" t="str">
            <v>Moderado</v>
          </cell>
          <cell r="I38" t="str">
            <v>Térrea</v>
          </cell>
          <cell r="J38">
            <v>758.33</v>
          </cell>
          <cell r="K38">
            <v>3179.94</v>
          </cell>
        </row>
        <row r="39">
          <cell r="C39" t="str">
            <v>7.2</v>
          </cell>
          <cell r="D39" t="str">
            <v>I</v>
          </cell>
          <cell r="E39" t="str">
            <v>Industria de Café</v>
          </cell>
          <cell r="F39" t="str">
            <v>I-2</v>
          </cell>
          <cell r="G39">
            <v>400</v>
          </cell>
          <cell r="H39" t="str">
            <v>Moderado</v>
          </cell>
          <cell r="I39" t="str">
            <v>Térrea</v>
          </cell>
          <cell r="J39">
            <v>66.14</v>
          </cell>
          <cell r="K39">
            <v>0</v>
          </cell>
        </row>
        <row r="40">
          <cell r="C40" t="str">
            <v>7.3</v>
          </cell>
          <cell r="D40" t="str">
            <v>D</v>
          </cell>
          <cell r="E40" t="str">
            <v>Laboratório</v>
          </cell>
          <cell r="F40" t="str">
            <v>D-4</v>
          </cell>
          <cell r="G40">
            <v>300</v>
          </cell>
          <cell r="H40" t="str">
            <v>Leve</v>
          </cell>
          <cell r="I40" t="str">
            <v>Térrea</v>
          </cell>
          <cell r="J40">
            <v>447.39</v>
          </cell>
          <cell r="K40">
            <v>0</v>
          </cell>
        </row>
        <row r="41">
          <cell r="C41" t="str">
            <v>7.4</v>
          </cell>
          <cell r="D41" t="str">
            <v>B</v>
          </cell>
          <cell r="E41" t="str">
            <v>Hotel</v>
          </cell>
          <cell r="F41" t="str">
            <v>B-1</v>
          </cell>
          <cell r="G41">
            <v>500</v>
          </cell>
          <cell r="H41" t="str">
            <v>Moderado</v>
          </cell>
          <cell r="I41" t="str">
            <v>Baixa (3m)</v>
          </cell>
          <cell r="J41">
            <v>1908.08</v>
          </cell>
          <cell r="K41">
            <v>0</v>
          </cell>
        </row>
        <row r="42">
          <cell r="C42" t="str">
            <v>8.1</v>
          </cell>
          <cell r="D42" t="str">
            <v>D</v>
          </cell>
          <cell r="E42" t="str">
            <v>Laboratórios</v>
          </cell>
          <cell r="F42" t="str">
            <v>D-4</v>
          </cell>
          <cell r="G42">
            <v>300</v>
          </cell>
          <cell r="H42" t="str">
            <v>Leve</v>
          </cell>
          <cell r="I42" t="str">
            <v>Térea</v>
          </cell>
          <cell r="J42">
            <v>6358.75</v>
          </cell>
          <cell r="K42">
            <v>6591.97</v>
          </cell>
        </row>
        <row r="43">
          <cell r="C43" t="str">
            <v>8.2</v>
          </cell>
          <cell r="D43" t="str">
            <v>J</v>
          </cell>
          <cell r="E43" t="str">
            <v>Déposito Semente</v>
          </cell>
          <cell r="F43" t="str">
            <v>J-3</v>
          </cell>
          <cell r="G43">
            <v>720</v>
          </cell>
          <cell r="H43" t="str">
            <v>Moderado</v>
          </cell>
          <cell r="I43" t="str">
            <v>Térea</v>
          </cell>
          <cell r="J43">
            <v>233.22</v>
          </cell>
          <cell r="K43">
            <v>0</v>
          </cell>
        </row>
        <row r="44">
          <cell r="C44" t="str">
            <v>9.1</v>
          </cell>
          <cell r="D44" t="str">
            <v>D</v>
          </cell>
          <cell r="E44" t="str">
            <v>Escritório</v>
          </cell>
          <cell r="F44" t="str">
            <v>D-1</v>
          </cell>
          <cell r="G44">
            <v>700</v>
          </cell>
          <cell r="H44" t="str">
            <v>Moderado</v>
          </cell>
          <cell r="I44" t="str">
            <v>Baixa (3 m)</v>
          </cell>
          <cell r="J44">
            <v>14742.35</v>
          </cell>
          <cell r="K44">
            <v>14754.73</v>
          </cell>
        </row>
        <row r="45">
          <cell r="C45" t="str">
            <v>9.2</v>
          </cell>
          <cell r="D45" t="str">
            <v>D</v>
          </cell>
          <cell r="E45" t="str">
            <v>Escritório (Guarita)</v>
          </cell>
          <cell r="F45" t="str">
            <v>D-1</v>
          </cell>
          <cell r="G45">
            <v>700</v>
          </cell>
          <cell r="H45" t="str">
            <v>Moderado</v>
          </cell>
          <cell r="I45" t="str">
            <v>Térrea</v>
          </cell>
          <cell r="J45">
            <v>12.38</v>
          </cell>
          <cell r="K45">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ael@whiteengenharia.com.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abSelected="1" zoomScale="85" zoomScaleNormal="85" workbookViewId="0">
      <selection activeCell="B32" sqref="B32"/>
    </sheetView>
  </sheetViews>
  <sheetFormatPr defaultRowHeight="15"/>
  <cols>
    <col min="1" max="1" width="43.5703125"/>
    <col min="2" max="2" width="27.7109375"/>
    <col min="3" max="3" width="30.28515625"/>
    <col min="4" max="4" width="16.85546875"/>
    <col min="5" max="5" width="23.28515625"/>
    <col min="6" max="1025" width="8.7109375"/>
  </cols>
  <sheetData>
    <row r="1" spans="1:11" s="1" customFormat="1">
      <c r="A1" s="1"/>
      <c r="B1" s="1"/>
      <c r="C1" s="1"/>
      <c r="D1" s="1"/>
      <c r="E1" s="1"/>
    </row>
    <row r="2" spans="1:11" s="1" customFormat="1" ht="18.75">
      <c r="A2" s="173" t="s">
        <v>0</v>
      </c>
      <c r="B2" s="173"/>
      <c r="C2" s="173"/>
      <c r="D2" s="173"/>
      <c r="E2" s="173"/>
    </row>
    <row r="3" spans="1:11" s="1" customFormat="1">
      <c r="A3" s="2" t="s">
        <v>1</v>
      </c>
      <c r="B3" s="91" t="s">
        <v>461</v>
      </c>
      <c r="C3" s="92"/>
      <c r="D3" s="92"/>
      <c r="E3" s="92"/>
    </row>
    <row r="4" spans="1:11" s="1" customFormat="1">
      <c r="A4" s="2" t="s">
        <v>2</v>
      </c>
      <c r="B4" s="91" t="s">
        <v>456</v>
      </c>
      <c r="C4" s="92"/>
      <c r="D4" s="92"/>
      <c r="E4" s="92"/>
    </row>
    <row r="5" spans="1:11" s="1" customFormat="1">
      <c r="A5" s="2" t="s">
        <v>3</v>
      </c>
      <c r="B5" s="172" t="s">
        <v>457</v>
      </c>
      <c r="C5" s="92"/>
      <c r="D5" s="92"/>
      <c r="E5" s="92"/>
    </row>
    <row r="6" spans="1:11" s="1" customFormat="1">
      <c r="A6" s="2" t="s">
        <v>4</v>
      </c>
      <c r="B6" s="91" t="s">
        <v>462</v>
      </c>
      <c r="C6" s="92"/>
      <c r="D6" s="92"/>
      <c r="E6" s="92"/>
    </row>
    <row r="7" spans="1:11" s="1" customFormat="1">
      <c r="A7" s="2" t="s">
        <v>5</v>
      </c>
      <c r="B7" s="91" t="s">
        <v>458</v>
      </c>
      <c r="C7" s="92"/>
      <c r="D7" s="92"/>
      <c r="E7" s="92"/>
    </row>
    <row r="8" spans="1:11" s="1" customFormat="1">
      <c r="A8" s="2" t="s">
        <v>6</v>
      </c>
      <c r="B8" s="91" t="s">
        <v>459</v>
      </c>
      <c r="C8" s="92"/>
      <c r="D8" s="92"/>
      <c r="E8" s="92"/>
    </row>
    <row r="9" spans="1:11" s="1" customFormat="1">
      <c r="A9" s="2" t="s">
        <v>7</v>
      </c>
      <c r="B9" s="102">
        <v>375.97</v>
      </c>
      <c r="C9" s="92" t="s">
        <v>8</v>
      </c>
      <c r="D9" s="92"/>
      <c r="E9" s="92"/>
    </row>
    <row r="10" spans="1:11" s="1" customFormat="1">
      <c r="A10" s="93" t="s">
        <v>9</v>
      </c>
      <c r="B10" s="91" t="s">
        <v>445</v>
      </c>
      <c r="C10" s="92"/>
      <c r="D10" s="92"/>
      <c r="E10" s="92"/>
      <c r="F10" s="98"/>
      <c r="G10" s="98"/>
      <c r="H10" s="98"/>
      <c r="I10" s="98"/>
      <c r="J10" s="98"/>
      <c r="K10" s="98"/>
    </row>
    <row r="11" spans="1:11" s="1" customFormat="1">
      <c r="A11" s="93" t="s">
        <v>10</v>
      </c>
      <c r="B11" s="91">
        <v>1</v>
      </c>
      <c r="C11" s="92"/>
      <c r="D11" s="92"/>
      <c r="E11" s="92"/>
      <c r="F11" s="98"/>
      <c r="G11" s="98"/>
      <c r="H11" s="98"/>
      <c r="I11" s="98"/>
      <c r="J11" s="98"/>
      <c r="K11" s="98"/>
    </row>
    <row r="12" spans="1:11" s="1" customFormat="1">
      <c r="A12" s="93" t="s">
        <v>11</v>
      </c>
      <c r="B12" s="91">
        <v>2.8</v>
      </c>
      <c r="C12" s="92"/>
      <c r="D12" s="92"/>
      <c r="E12" s="92"/>
      <c r="F12" s="98"/>
      <c r="G12" s="98"/>
      <c r="H12" s="98"/>
      <c r="I12" s="98"/>
      <c r="J12" s="98"/>
      <c r="K12" s="98"/>
    </row>
    <row r="13" spans="1:11" s="1" customFormat="1">
      <c r="A13" s="93" t="s">
        <v>12</v>
      </c>
      <c r="B13" s="91" t="s">
        <v>158</v>
      </c>
      <c r="C13" s="92"/>
      <c r="D13" s="92"/>
      <c r="E13" s="92"/>
      <c r="F13" s="98"/>
      <c r="G13" s="98"/>
      <c r="H13" s="98"/>
      <c r="I13" s="98"/>
      <c r="J13" s="98"/>
      <c r="K13" s="98"/>
    </row>
    <row r="14" spans="1:11" s="1" customFormat="1">
      <c r="A14" s="93" t="s">
        <v>13</v>
      </c>
      <c r="B14" s="91" t="s">
        <v>148</v>
      </c>
      <c r="C14" s="92"/>
      <c r="D14" s="92"/>
      <c r="E14" s="92"/>
      <c r="F14" s="98"/>
      <c r="G14" s="98"/>
      <c r="H14" s="98"/>
      <c r="I14" s="98"/>
      <c r="J14" s="98"/>
      <c r="K14" s="98"/>
    </row>
    <row r="15" spans="1:11" s="1" customFormat="1">
      <c r="A15" s="93" t="s">
        <v>14</v>
      </c>
      <c r="B15" s="91" t="s">
        <v>149</v>
      </c>
      <c r="C15" s="92"/>
      <c r="D15" s="92"/>
      <c r="E15" s="92"/>
      <c r="F15" s="98"/>
      <c r="G15" s="98"/>
      <c r="H15" s="98"/>
      <c r="I15" s="98"/>
      <c r="J15" s="98"/>
      <c r="K15" s="98"/>
    </row>
    <row r="16" spans="1:11" s="1" customFormat="1">
      <c r="A16" s="93" t="s">
        <v>15</v>
      </c>
      <c r="B16" s="91" t="s">
        <v>444</v>
      </c>
      <c r="C16" s="92"/>
      <c r="D16" s="92"/>
      <c r="E16" s="92"/>
      <c r="F16" s="98"/>
      <c r="G16" s="98"/>
      <c r="H16" s="98"/>
      <c r="I16" s="98"/>
      <c r="J16" s="98"/>
      <c r="K16" s="98"/>
    </row>
    <row r="17" spans="1:11" s="1" customFormat="1">
      <c r="A17" s="93" t="s">
        <v>16</v>
      </c>
      <c r="B17" s="91" t="s">
        <v>442</v>
      </c>
      <c r="C17" s="92"/>
      <c r="D17" s="92"/>
      <c r="E17" s="92"/>
      <c r="F17" s="98"/>
      <c r="G17" s="98"/>
      <c r="H17" s="98"/>
      <c r="I17" s="98"/>
      <c r="J17" s="98"/>
      <c r="K17" s="98"/>
    </row>
    <row r="18" spans="1:11">
      <c r="A18" s="93" t="s">
        <v>17</v>
      </c>
      <c r="B18" s="91" t="s">
        <v>446</v>
      </c>
      <c r="C18" s="92"/>
      <c r="D18" s="92"/>
      <c r="E18" s="92"/>
      <c r="F18" s="22"/>
      <c r="G18" s="22"/>
      <c r="H18" s="22"/>
      <c r="I18" s="22"/>
      <c r="J18" s="22"/>
      <c r="K18" s="22"/>
    </row>
    <row r="19" spans="1:11">
      <c r="A19" s="93" t="s">
        <v>18</v>
      </c>
      <c r="B19" s="91" t="s">
        <v>443</v>
      </c>
      <c r="C19" s="92"/>
      <c r="D19" s="92"/>
      <c r="E19" s="92"/>
      <c r="F19" s="22"/>
      <c r="G19" s="22"/>
      <c r="H19" s="22"/>
      <c r="I19" s="22"/>
      <c r="J19" s="22"/>
      <c r="K19" s="22"/>
    </row>
    <row r="20" spans="1:11">
      <c r="A20" s="93" t="s">
        <v>19</v>
      </c>
      <c r="B20" s="91" t="s">
        <v>321</v>
      </c>
      <c r="C20" s="92"/>
      <c r="D20" s="92"/>
      <c r="E20" s="92"/>
      <c r="F20" s="22"/>
      <c r="G20" s="22"/>
      <c r="H20" s="22"/>
      <c r="I20" s="22"/>
      <c r="J20" s="22"/>
      <c r="K20" s="22"/>
    </row>
    <row r="21" spans="1:11">
      <c r="A21" s="93" t="s">
        <v>20</v>
      </c>
      <c r="B21" s="91" t="s">
        <v>383</v>
      </c>
      <c r="C21" s="92"/>
      <c r="D21" s="92"/>
      <c r="E21" s="92"/>
      <c r="F21" s="22"/>
      <c r="G21" s="22"/>
      <c r="H21" s="22"/>
      <c r="I21" s="22"/>
      <c r="J21" s="22"/>
      <c r="K21" s="22"/>
    </row>
    <row r="22" spans="1:11">
      <c r="A22" s="93" t="s">
        <v>21</v>
      </c>
      <c r="B22" s="94" t="s">
        <v>153</v>
      </c>
      <c r="C22" s="22"/>
      <c r="D22" s="22"/>
      <c r="E22" s="22"/>
      <c r="F22" s="22"/>
      <c r="G22" s="22"/>
      <c r="H22" s="22"/>
      <c r="I22" s="22"/>
      <c r="J22" s="22"/>
      <c r="K22" s="22"/>
    </row>
    <row r="23" spans="1:11">
      <c r="A23" s="93" t="s">
        <v>22</v>
      </c>
      <c r="B23" s="95" t="s">
        <v>152</v>
      </c>
      <c r="C23" s="22"/>
      <c r="D23" s="22"/>
      <c r="E23" s="22"/>
      <c r="F23" s="22"/>
      <c r="G23" s="22"/>
      <c r="H23" s="22"/>
      <c r="I23" s="22"/>
      <c r="J23" s="22"/>
      <c r="K23" s="22"/>
    </row>
    <row r="24" spans="1:11">
      <c r="A24" s="22"/>
      <c r="B24" s="22"/>
      <c r="C24" s="22"/>
      <c r="D24" s="22"/>
      <c r="E24" s="22"/>
      <c r="F24" s="22"/>
      <c r="G24" s="22"/>
      <c r="H24" s="22"/>
      <c r="I24" s="22"/>
      <c r="J24" s="22"/>
      <c r="K24" s="22"/>
    </row>
    <row r="25" spans="1:11">
      <c r="A25" s="22"/>
      <c r="B25" s="174" t="s">
        <v>23</v>
      </c>
      <c r="C25" s="174"/>
      <c r="D25" s="174"/>
      <c r="E25" s="22"/>
      <c r="F25" s="22"/>
      <c r="G25" s="22"/>
      <c r="H25" s="22"/>
      <c r="I25" s="22"/>
      <c r="J25" s="22"/>
      <c r="K25" s="22"/>
    </row>
    <row r="26" spans="1:11">
      <c r="A26" s="22"/>
      <c r="B26" s="96" t="s">
        <v>24</v>
      </c>
      <c r="C26" s="97" t="s">
        <v>463</v>
      </c>
      <c r="D26" s="96"/>
      <c r="E26" s="22"/>
      <c r="F26" s="22"/>
      <c r="G26" s="22"/>
      <c r="H26" s="22"/>
      <c r="I26" s="22"/>
      <c r="J26" s="22"/>
      <c r="K26" s="22"/>
    </row>
    <row r="27" spans="1:11">
      <c r="A27" s="22"/>
      <c r="B27" s="174" t="s">
        <v>25</v>
      </c>
      <c r="C27" s="174"/>
      <c r="D27" s="174"/>
      <c r="E27" s="22"/>
      <c r="F27" s="22"/>
      <c r="G27" s="22"/>
      <c r="H27" s="22"/>
      <c r="I27" s="22"/>
      <c r="J27" s="22"/>
      <c r="K27" s="22"/>
    </row>
    <row r="28" spans="1:11">
      <c r="A28" s="22"/>
      <c r="B28" s="175" t="s">
        <v>435</v>
      </c>
      <c r="C28" s="176"/>
      <c r="D28" s="176"/>
      <c r="E28" s="22"/>
      <c r="F28" s="22"/>
      <c r="G28" s="22"/>
      <c r="H28" s="22"/>
      <c r="I28" s="22"/>
      <c r="J28" s="22"/>
      <c r="K28" s="22"/>
    </row>
    <row r="29" spans="1:11">
      <c r="A29" s="22"/>
      <c r="B29" s="22"/>
      <c r="C29" s="22"/>
      <c r="D29" s="22"/>
      <c r="E29" s="22"/>
      <c r="F29" s="22"/>
      <c r="G29" s="22"/>
      <c r="H29" s="22"/>
      <c r="I29" s="22"/>
      <c r="J29" s="22"/>
      <c r="K29" s="22"/>
    </row>
    <row r="31" spans="1:11">
      <c r="A31" s="93" t="s">
        <v>42</v>
      </c>
      <c r="B31" s="162" t="s">
        <v>434</v>
      </c>
      <c r="C31" s="163"/>
      <c r="D31" s="163"/>
    </row>
    <row r="33" spans="1:4" ht="15.6" customHeight="1">
      <c r="A33" s="93" t="s">
        <v>154</v>
      </c>
      <c r="B33" s="164" t="s">
        <v>434</v>
      </c>
      <c r="C33" s="165"/>
      <c r="D33" s="165"/>
    </row>
    <row r="34" spans="1:4" ht="15.6" customHeight="1">
      <c r="B34" s="165"/>
      <c r="C34" s="165"/>
      <c r="D34" s="165"/>
    </row>
    <row r="35" spans="1:4" ht="14.45" customHeight="1">
      <c r="B35" s="165"/>
      <c r="C35" s="165"/>
      <c r="D35" s="165"/>
    </row>
    <row r="36" spans="1:4" ht="15" customHeight="1">
      <c r="A36" s="93"/>
      <c r="B36" s="165"/>
      <c r="C36" s="165"/>
      <c r="D36" s="165"/>
    </row>
  </sheetData>
  <mergeCells count="5">
    <mergeCell ref="A1:E1"/>
    <mergeCell ref="A2:E2"/>
    <mergeCell ref="B25:D25"/>
    <mergeCell ref="B27:D27"/>
    <mergeCell ref="B28:D28"/>
  </mergeCells>
  <hyperlinks>
    <hyperlink ref="B22" r:id="rId1"/>
  </hyperlinks>
  <pageMargins left="0.51180555555555496" right="0.51180555555555496" top="0.78749999999999998" bottom="0.78749999999999998" header="0.51180555555555496" footer="0.51180555555555496"/>
  <pageSetup paperSize="9" scale="65" firstPageNumber="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3"/>
  <sheetViews>
    <sheetView workbookViewId="0">
      <selection activeCell="J22" sqref="J22"/>
    </sheetView>
  </sheetViews>
  <sheetFormatPr defaultRowHeight="15"/>
  <cols>
    <col min="1" max="1" width="20.5703125" bestFit="1" customWidth="1"/>
  </cols>
  <sheetData>
    <row r="1" spans="1:2">
      <c r="A1" s="2" t="s">
        <v>1</v>
      </c>
      <c r="B1" s="91" t="s">
        <v>461</v>
      </c>
    </row>
    <row r="2" spans="1:2">
      <c r="A2" s="2" t="s">
        <v>2</v>
      </c>
      <c r="B2" s="91" t="s">
        <v>456</v>
      </c>
    </row>
    <row r="3" spans="1:2">
      <c r="A3" s="2" t="s">
        <v>3</v>
      </c>
      <c r="B3" s="172" t="s">
        <v>457</v>
      </c>
    </row>
    <row r="4" spans="1:2">
      <c r="A4" s="2" t="s">
        <v>4</v>
      </c>
      <c r="B4" s="91" t="s">
        <v>462</v>
      </c>
    </row>
    <row r="5" spans="1:2">
      <c r="A5" s="2" t="s">
        <v>5</v>
      </c>
      <c r="B5" s="91" t="s">
        <v>458</v>
      </c>
    </row>
    <row r="6" spans="1:2">
      <c r="A6" s="93" t="s">
        <v>9</v>
      </c>
      <c r="B6" s="91" t="s">
        <v>445</v>
      </c>
    </row>
    <row r="7" spans="1:2">
      <c r="A7" s="2" t="s">
        <v>7</v>
      </c>
      <c r="B7" s="102">
        <v>375.97</v>
      </c>
    </row>
    <row r="9" spans="1:2">
      <c r="A9" s="2" t="s">
        <v>1</v>
      </c>
      <c r="B9" s="91" t="s">
        <v>461</v>
      </c>
    </row>
    <row r="10" spans="1:2">
      <c r="A10" s="2" t="s">
        <v>2</v>
      </c>
      <c r="B10" s="91" t="s">
        <v>456</v>
      </c>
    </row>
    <row r="11" spans="1:2">
      <c r="A11" s="2" t="s">
        <v>3</v>
      </c>
      <c r="B11" s="172" t="s">
        <v>457</v>
      </c>
    </row>
    <row r="12" spans="1:2">
      <c r="A12" s="2" t="s">
        <v>4</v>
      </c>
      <c r="B12" s="91" t="s">
        <v>462</v>
      </c>
    </row>
    <row r="13" spans="1:2">
      <c r="A13" s="2" t="s">
        <v>5</v>
      </c>
      <c r="B13" s="91" t="s">
        <v>458</v>
      </c>
    </row>
    <row r="14" spans="1:2">
      <c r="A14" s="93" t="s">
        <v>9</v>
      </c>
      <c r="B14" s="91" t="s">
        <v>445</v>
      </c>
    </row>
    <row r="15" spans="1:2">
      <c r="A15" s="2" t="s">
        <v>7</v>
      </c>
      <c r="B15" s="102">
        <v>375.97</v>
      </c>
    </row>
    <row r="17" spans="1:2">
      <c r="A17" s="2" t="s">
        <v>1</v>
      </c>
      <c r="B17" s="91" t="s">
        <v>461</v>
      </c>
    </row>
    <row r="18" spans="1:2">
      <c r="A18" s="2" t="s">
        <v>2</v>
      </c>
      <c r="B18" s="91" t="s">
        <v>456</v>
      </c>
    </row>
    <row r="19" spans="1:2">
      <c r="A19" s="2" t="s">
        <v>3</v>
      </c>
      <c r="B19" s="172" t="s">
        <v>457</v>
      </c>
    </row>
    <row r="20" spans="1:2">
      <c r="A20" s="2" t="s">
        <v>4</v>
      </c>
      <c r="B20" s="91" t="s">
        <v>462</v>
      </c>
    </row>
    <row r="21" spans="1:2">
      <c r="A21" s="2" t="s">
        <v>5</v>
      </c>
      <c r="B21" s="91" t="s">
        <v>458</v>
      </c>
    </row>
    <row r="22" spans="1:2">
      <c r="A22" s="93" t="s">
        <v>9</v>
      </c>
      <c r="B22" s="91" t="s">
        <v>445</v>
      </c>
    </row>
    <row r="23" spans="1:2">
      <c r="A23" s="2" t="s">
        <v>7</v>
      </c>
      <c r="B23" s="102">
        <v>375.97</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5"/>
  <sheetViews>
    <sheetView view="pageLayout" topLeftCell="A4" workbookViewId="0">
      <selection activeCell="I12" sqref="I12"/>
    </sheetView>
  </sheetViews>
  <sheetFormatPr defaultRowHeight="15"/>
  <cols>
    <col min="1" max="1" width="5.7109375"/>
    <col min="2" max="2" width="8.7109375"/>
    <col min="3" max="3" width="5.42578125" customWidth="1"/>
    <col min="4" max="4" width="10.5703125" bestFit="1" customWidth="1"/>
    <col min="5" max="5" width="8.7109375"/>
    <col min="6" max="6" width="12.140625"/>
    <col min="7" max="10" width="8.7109375"/>
    <col min="11" max="11" width="5.7109375"/>
    <col min="12" max="1025" width="8.7109375"/>
  </cols>
  <sheetData>
    <row r="1" spans="1:11">
      <c r="A1" s="51"/>
      <c r="B1" s="51"/>
      <c r="C1" s="51"/>
      <c r="D1" s="51"/>
      <c r="E1" s="51"/>
      <c r="F1" s="51"/>
      <c r="G1" s="51"/>
      <c r="H1" s="51"/>
      <c r="I1" s="51"/>
      <c r="J1" s="51"/>
      <c r="K1" s="51"/>
    </row>
    <row r="2" spans="1:11">
      <c r="A2" s="51"/>
      <c r="B2" s="51"/>
      <c r="C2" s="51"/>
      <c r="D2" s="51"/>
      <c r="E2" s="51"/>
      <c r="F2" s="51"/>
      <c r="G2" s="52" t="str">
        <f>DADOS!B28</f>
        <v>Londrina, 06  de janeiro de 2017.</v>
      </c>
      <c r="H2" s="52"/>
      <c r="I2" s="52"/>
      <c r="J2" s="51"/>
      <c r="K2" s="51"/>
    </row>
    <row r="3" spans="1:11">
      <c r="A3" s="51"/>
      <c r="B3" s="51"/>
      <c r="C3" s="51"/>
      <c r="D3" s="51"/>
      <c r="E3" s="51"/>
      <c r="F3" s="51"/>
      <c r="G3" s="51"/>
      <c r="H3" s="51"/>
      <c r="I3" s="51"/>
      <c r="J3" s="51"/>
      <c r="K3" s="51"/>
    </row>
    <row r="4" spans="1:11">
      <c r="A4" s="51"/>
      <c r="B4" s="51"/>
      <c r="C4" s="51"/>
      <c r="D4" s="51"/>
      <c r="E4" s="51"/>
      <c r="F4" s="51"/>
      <c r="G4" s="51"/>
      <c r="H4" s="51"/>
      <c r="I4" s="51"/>
      <c r="J4" s="51"/>
      <c r="K4" s="51"/>
    </row>
    <row r="5" spans="1:11">
      <c r="A5" s="51"/>
      <c r="B5" s="51"/>
      <c r="C5" s="51"/>
      <c r="D5" s="51"/>
      <c r="E5" s="51"/>
      <c r="F5" s="51"/>
      <c r="G5" s="51"/>
      <c r="H5" s="51"/>
      <c r="I5" s="51"/>
      <c r="J5" s="51"/>
      <c r="K5" s="51"/>
    </row>
    <row r="6" spans="1:11">
      <c r="A6" s="51"/>
      <c r="B6" s="51"/>
      <c r="C6" s="51"/>
      <c r="D6" s="51"/>
      <c r="E6" s="51"/>
      <c r="F6" s="51"/>
      <c r="G6" s="51"/>
      <c r="H6" s="51"/>
      <c r="I6" s="51"/>
      <c r="J6" s="51"/>
      <c r="K6" s="51"/>
    </row>
    <row r="7" spans="1:11" ht="15.75">
      <c r="A7" s="51"/>
      <c r="B7" s="53" t="s">
        <v>26</v>
      </c>
      <c r="C7" s="54"/>
      <c r="D7" s="54"/>
      <c r="E7" s="54"/>
      <c r="F7" s="54"/>
      <c r="G7" s="51"/>
      <c r="H7" s="51"/>
      <c r="I7" s="51"/>
      <c r="J7" s="51"/>
      <c r="K7" s="51"/>
    </row>
    <row r="8" spans="1:11" ht="15.75">
      <c r="A8" s="51"/>
      <c r="B8" s="55" t="s">
        <v>27</v>
      </c>
      <c r="C8" s="55"/>
      <c r="D8" s="55"/>
      <c r="E8" s="55"/>
      <c r="F8" s="55"/>
      <c r="G8" s="51"/>
      <c r="H8" s="51"/>
      <c r="I8" s="51"/>
      <c r="J8" s="51"/>
      <c r="K8" s="51"/>
    </row>
    <row r="9" spans="1:11" ht="15.75">
      <c r="A9" s="51"/>
      <c r="B9" s="177" t="s">
        <v>118</v>
      </c>
      <c r="C9" s="177"/>
      <c r="D9" s="177"/>
      <c r="E9" s="177"/>
      <c r="F9" s="177"/>
      <c r="G9" s="51"/>
      <c r="H9" s="51"/>
      <c r="I9" s="51"/>
      <c r="J9" s="51"/>
      <c r="K9" s="51"/>
    </row>
    <row r="10" spans="1:11" ht="15.75">
      <c r="A10" s="51"/>
      <c r="B10" s="56" t="str">
        <f>DADOS!B7</f>
        <v>TABATINGA</v>
      </c>
      <c r="C10" s="56"/>
      <c r="D10" s="54" t="s">
        <v>460</v>
      </c>
      <c r="F10" s="54"/>
      <c r="G10" s="51"/>
      <c r="H10" s="51"/>
      <c r="I10" s="51"/>
      <c r="J10" s="51"/>
      <c r="K10" s="51"/>
    </row>
    <row r="11" spans="1:11">
      <c r="A11" s="51"/>
      <c r="B11" s="51"/>
      <c r="C11" s="51"/>
      <c r="D11" s="51"/>
      <c r="E11" s="51"/>
      <c r="F11" s="51"/>
      <c r="G11" s="51"/>
      <c r="H11" s="51"/>
      <c r="I11" s="51"/>
      <c r="J11" s="51"/>
      <c r="K11" s="51"/>
    </row>
    <row r="12" spans="1:11">
      <c r="A12" s="51"/>
      <c r="B12" s="51"/>
      <c r="C12" s="51"/>
      <c r="D12" s="51"/>
      <c r="E12" s="51"/>
      <c r="F12" s="51"/>
      <c r="G12" s="51"/>
      <c r="H12" s="51"/>
      <c r="I12" s="51"/>
      <c r="J12" s="51"/>
      <c r="K12" s="51"/>
    </row>
    <row r="13" spans="1:11">
      <c r="A13" s="51"/>
      <c r="B13" s="51"/>
      <c r="C13" s="51"/>
      <c r="D13" s="51"/>
      <c r="E13" s="51"/>
      <c r="F13" s="51"/>
      <c r="G13" s="51"/>
      <c r="H13" s="51"/>
      <c r="I13" s="51"/>
      <c r="J13" s="51"/>
      <c r="K13" s="51"/>
    </row>
    <row r="14" spans="1:11" ht="15.75">
      <c r="A14" s="51"/>
      <c r="B14" s="51"/>
      <c r="C14" s="177" t="s">
        <v>28</v>
      </c>
      <c r="D14" s="177"/>
      <c r="E14" s="177"/>
      <c r="F14" s="177"/>
      <c r="G14" s="51"/>
      <c r="H14" s="51"/>
      <c r="I14" s="51"/>
      <c r="J14" s="51"/>
      <c r="K14" s="51"/>
    </row>
    <row r="15" spans="1:11">
      <c r="A15" s="51"/>
      <c r="B15" s="51"/>
      <c r="C15" s="51"/>
      <c r="D15" s="51"/>
      <c r="E15" s="51"/>
      <c r="F15" s="51"/>
      <c r="G15" s="51"/>
      <c r="H15" s="51"/>
      <c r="I15" s="51"/>
      <c r="J15" s="51"/>
      <c r="K15" s="51"/>
    </row>
    <row r="16" spans="1:11">
      <c r="A16" s="51"/>
      <c r="B16" s="178" t="s">
        <v>470</v>
      </c>
      <c r="C16" s="178"/>
      <c r="D16" s="178"/>
      <c r="E16" s="178"/>
      <c r="F16" s="178"/>
      <c r="G16" s="178"/>
      <c r="H16" s="178"/>
      <c r="I16" s="178"/>
      <c r="J16" s="178"/>
      <c r="K16" s="51"/>
    </row>
    <row r="17" spans="1:11">
      <c r="A17" s="51"/>
      <c r="B17" s="178"/>
      <c r="C17" s="178"/>
      <c r="D17" s="178"/>
      <c r="E17" s="178"/>
      <c r="F17" s="178"/>
      <c r="G17" s="178"/>
      <c r="H17" s="178"/>
      <c r="I17" s="178"/>
      <c r="J17" s="178"/>
      <c r="K17" s="51"/>
    </row>
    <row r="18" spans="1:11">
      <c r="A18" s="51"/>
      <c r="B18" s="178"/>
      <c r="C18" s="178"/>
      <c r="D18" s="178"/>
      <c r="E18" s="178"/>
      <c r="F18" s="178"/>
      <c r="G18" s="178"/>
      <c r="H18" s="178"/>
      <c r="I18" s="178"/>
      <c r="J18" s="178"/>
      <c r="K18" s="51"/>
    </row>
    <row r="19" spans="1:11">
      <c r="A19" s="51"/>
      <c r="B19" s="178"/>
      <c r="C19" s="178"/>
      <c r="D19" s="178"/>
      <c r="E19" s="178"/>
      <c r="F19" s="178"/>
      <c r="G19" s="178"/>
      <c r="H19" s="178"/>
      <c r="I19" s="178"/>
      <c r="J19" s="178"/>
      <c r="K19" s="51"/>
    </row>
    <row r="20" spans="1:11">
      <c r="A20" s="51"/>
      <c r="B20" s="51"/>
      <c r="C20" s="51"/>
      <c r="D20" s="51"/>
      <c r="E20" s="51"/>
      <c r="F20" s="51"/>
      <c r="G20" s="51"/>
      <c r="H20" s="51"/>
      <c r="I20" s="51"/>
      <c r="J20" s="51"/>
      <c r="K20" s="51"/>
    </row>
    <row r="21" spans="1:11">
      <c r="A21" s="51"/>
      <c r="B21" s="51"/>
      <c r="C21" s="51"/>
      <c r="D21" s="51"/>
      <c r="E21" s="51"/>
      <c r="F21" s="51"/>
      <c r="G21" s="51"/>
      <c r="H21" s="51"/>
      <c r="I21" s="51"/>
      <c r="J21" s="51"/>
      <c r="K21" s="51"/>
    </row>
    <row r="22" spans="1:11" ht="15.75">
      <c r="A22" s="51"/>
      <c r="B22" s="57" t="s">
        <v>29</v>
      </c>
      <c r="C22" s="51"/>
      <c r="D22" s="179" t="str">
        <f>DADOS!B3</f>
        <v xml:space="preserve">CRECHE MUNICIPAL NEUCEIA GONÇALO </v>
      </c>
      <c r="E22" s="179"/>
      <c r="F22" s="179"/>
      <c r="G22" s="179"/>
      <c r="H22" s="179"/>
      <c r="I22" s="179"/>
      <c r="J22" s="179"/>
      <c r="K22" s="51"/>
    </row>
    <row r="23" spans="1:11" ht="15.75">
      <c r="A23" s="51"/>
      <c r="B23" s="57" t="s">
        <v>30</v>
      </c>
      <c r="C23" s="57"/>
      <c r="D23" s="179" t="str">
        <f>DADOS!B4</f>
        <v>PREFEITURA MUNICIPAL DE TABATINGA</v>
      </c>
      <c r="E23" s="179"/>
      <c r="F23" s="179"/>
      <c r="G23" s="179"/>
      <c r="H23" s="179"/>
      <c r="I23" s="179"/>
      <c r="J23" s="179"/>
      <c r="K23" s="51"/>
    </row>
    <row r="24" spans="1:11" ht="15.75">
      <c r="A24" s="51"/>
      <c r="B24" s="57" t="s">
        <v>3</v>
      </c>
      <c r="C24" s="57"/>
      <c r="D24" s="182" t="str">
        <f>DADOS!B5</f>
        <v>71.989.685/0001-99</v>
      </c>
      <c r="E24" s="182"/>
      <c r="F24" s="182"/>
      <c r="G24" s="182"/>
      <c r="H24" s="182"/>
      <c r="I24" s="182"/>
      <c r="J24" s="182"/>
      <c r="K24" s="51"/>
    </row>
    <row r="25" spans="1:11" ht="35.25" customHeight="1">
      <c r="A25" s="51"/>
      <c r="B25" s="57" t="s">
        <v>31</v>
      </c>
      <c r="C25" s="57"/>
      <c r="D25" s="178" t="str">
        <f>DADOS!B6</f>
        <v>RUA 18 DE DEZEMBRO,251</v>
      </c>
      <c r="E25" s="178"/>
      <c r="F25" s="178"/>
      <c r="G25" s="178"/>
      <c r="H25" s="178"/>
      <c r="I25" s="178"/>
      <c r="J25" s="178"/>
      <c r="K25" s="58"/>
    </row>
    <row r="26" spans="1:11" ht="15.75">
      <c r="A26" s="51"/>
      <c r="B26" s="57" t="s">
        <v>32</v>
      </c>
      <c r="C26" s="57"/>
      <c r="D26" s="179" t="str">
        <f>DADOS!B17</f>
        <v>EDUCACIONAL</v>
      </c>
      <c r="E26" s="179"/>
      <c r="F26" s="179"/>
      <c r="G26" s="179"/>
      <c r="H26" s="179"/>
      <c r="I26" s="179"/>
      <c r="J26" s="179"/>
      <c r="K26" s="51"/>
    </row>
    <row r="27" spans="1:11" ht="15.75">
      <c r="A27" s="51"/>
      <c r="B27" s="57" t="s">
        <v>33</v>
      </c>
      <c r="C27" s="57"/>
      <c r="D27" s="59">
        <f>DADOS!B9</f>
        <v>375.97</v>
      </c>
      <c r="E27" s="52" t="s">
        <v>60</v>
      </c>
      <c r="F27" s="52"/>
      <c r="G27" s="52"/>
      <c r="H27" s="52"/>
      <c r="I27" s="52"/>
      <c r="J27" s="52"/>
      <c r="K27" s="51"/>
    </row>
    <row r="28" spans="1:11">
      <c r="A28" s="51"/>
      <c r="B28" s="51"/>
      <c r="C28" s="51"/>
      <c r="D28" s="51"/>
      <c r="E28" s="51"/>
      <c r="F28" s="51"/>
      <c r="G28" s="51"/>
      <c r="H28" s="51"/>
      <c r="I28" s="51"/>
      <c r="J28" s="51"/>
      <c r="K28" s="51"/>
    </row>
    <row r="29" spans="1:11" ht="15.75">
      <c r="A29" s="51"/>
      <c r="B29" s="177" t="s">
        <v>34</v>
      </c>
      <c r="C29" s="177"/>
      <c r="D29" s="177"/>
      <c r="E29" s="177"/>
      <c r="F29" s="177"/>
      <c r="G29" s="177"/>
      <c r="H29" s="51"/>
      <c r="I29" s="51"/>
      <c r="J29" s="51"/>
      <c r="K29" s="51"/>
    </row>
    <row r="30" spans="1:11">
      <c r="A30" s="51"/>
      <c r="B30" s="51"/>
      <c r="C30" s="51"/>
      <c r="D30" s="51"/>
      <c r="E30" s="51"/>
      <c r="F30" s="51"/>
      <c r="G30" s="51"/>
      <c r="H30" s="51"/>
      <c r="I30" s="51"/>
      <c r="J30" s="51"/>
      <c r="K30" s="51"/>
    </row>
    <row r="31" spans="1:11">
      <c r="A31" s="51"/>
      <c r="B31" s="51"/>
      <c r="C31" s="51"/>
      <c r="D31" s="51"/>
      <c r="E31" s="51"/>
      <c r="F31" s="51"/>
      <c r="G31" s="51"/>
      <c r="H31" s="51"/>
      <c r="I31" s="51"/>
      <c r="J31" s="51"/>
      <c r="K31" s="51"/>
    </row>
    <row r="32" spans="1:11">
      <c r="A32" s="51"/>
      <c r="B32" s="51"/>
      <c r="C32" s="51"/>
      <c r="D32" s="51"/>
      <c r="E32" s="51"/>
      <c r="F32" s="51"/>
      <c r="G32" s="51"/>
      <c r="H32" s="51"/>
      <c r="I32" s="51"/>
      <c r="J32" s="51"/>
      <c r="K32" s="51"/>
    </row>
    <row r="33" spans="1:11" ht="15.75">
      <c r="A33" s="51"/>
      <c r="B33" s="51"/>
      <c r="C33" s="183" t="s">
        <v>35</v>
      </c>
      <c r="D33" s="183"/>
      <c r="E33" s="183"/>
      <c r="F33" s="51"/>
      <c r="G33" s="51"/>
      <c r="H33" s="51"/>
      <c r="I33" s="51"/>
      <c r="J33" s="51"/>
      <c r="K33" s="51"/>
    </row>
    <row r="34" spans="1:11">
      <c r="A34" s="51"/>
      <c r="B34" s="51"/>
      <c r="C34" s="51"/>
      <c r="D34" s="51"/>
      <c r="E34" s="51"/>
      <c r="F34" s="51"/>
      <c r="G34" s="51"/>
      <c r="H34" s="51"/>
      <c r="I34" s="51"/>
      <c r="J34" s="51"/>
      <c r="K34" s="51"/>
    </row>
    <row r="35" spans="1:11">
      <c r="A35" s="51"/>
      <c r="B35" s="51"/>
      <c r="C35" s="51"/>
      <c r="D35" s="51"/>
      <c r="E35" s="51"/>
      <c r="F35" s="51"/>
      <c r="G35" s="51"/>
      <c r="H35" s="51"/>
      <c r="I35" s="51"/>
      <c r="J35" s="51"/>
      <c r="K35" s="51"/>
    </row>
    <row r="36" spans="1:11">
      <c r="A36" s="51"/>
      <c r="B36" s="51"/>
      <c r="C36" s="51"/>
      <c r="D36" s="51"/>
      <c r="E36" s="51"/>
      <c r="F36" s="51"/>
      <c r="G36" s="51"/>
      <c r="H36" s="51"/>
      <c r="I36" s="51"/>
      <c r="J36" s="51"/>
      <c r="K36" s="51"/>
    </row>
    <row r="37" spans="1:11">
      <c r="A37" s="51"/>
      <c r="B37" s="51"/>
      <c r="C37" s="51"/>
      <c r="D37" s="51"/>
      <c r="E37" s="51"/>
      <c r="F37" s="51"/>
      <c r="G37" s="51"/>
      <c r="H37" s="51"/>
      <c r="I37" s="51"/>
      <c r="J37" s="51"/>
      <c r="K37" s="51"/>
    </row>
    <row r="38" spans="1:11">
      <c r="A38" s="51"/>
      <c r="B38" s="51"/>
      <c r="C38" s="51"/>
      <c r="D38" s="101"/>
      <c r="E38" s="101"/>
      <c r="F38" s="101"/>
      <c r="G38" s="101"/>
      <c r="H38" s="101"/>
      <c r="I38" s="101"/>
      <c r="J38" s="51"/>
      <c r="K38" s="51"/>
    </row>
    <row r="39" spans="1:11">
      <c r="A39" s="51"/>
      <c r="B39" s="51"/>
      <c r="C39" s="51"/>
      <c r="D39" s="101"/>
      <c r="E39" s="101"/>
      <c r="F39" s="101"/>
      <c r="G39" s="101"/>
      <c r="H39" s="101"/>
      <c r="I39" s="101"/>
      <c r="J39" s="51"/>
      <c r="K39" s="51"/>
    </row>
    <row r="40" spans="1:11" ht="15.6" customHeight="1">
      <c r="A40" s="51"/>
      <c r="B40" s="180" t="str">
        <f>DADOS!B33</f>
        <v xml:space="preserve">Rafael Augusto Pelegrine Rocha - Engenheiro Civil - CREA PR 13.0486/D 
</v>
      </c>
      <c r="C40" s="180"/>
      <c r="D40" s="180"/>
      <c r="E40" s="180"/>
      <c r="F40" s="180"/>
      <c r="G40" s="180"/>
      <c r="H40" s="180"/>
      <c r="I40" s="180"/>
      <c r="J40" s="51"/>
      <c r="K40" s="51"/>
    </row>
    <row r="41" spans="1:11" ht="15.6" customHeight="1">
      <c r="A41" s="51"/>
      <c r="B41" s="181"/>
      <c r="C41" s="181"/>
      <c r="D41" s="181"/>
      <c r="E41" s="181"/>
      <c r="F41" s="181"/>
      <c r="G41" s="181"/>
      <c r="H41" s="181"/>
      <c r="I41" s="181"/>
      <c r="J41" s="51"/>
      <c r="K41" s="51"/>
    </row>
    <row r="42" spans="1:11">
      <c r="A42" s="51"/>
      <c r="B42" s="181"/>
      <c r="C42" s="181"/>
      <c r="D42" s="181"/>
      <c r="E42" s="181"/>
      <c r="F42" s="181"/>
      <c r="G42" s="181"/>
      <c r="H42" s="181"/>
      <c r="I42" s="181"/>
      <c r="J42" s="51"/>
      <c r="K42" s="51"/>
    </row>
    <row r="43" spans="1:11">
      <c r="A43" s="51"/>
      <c r="B43" s="51"/>
      <c r="C43" s="51"/>
      <c r="D43" s="101"/>
      <c r="E43" s="101"/>
      <c r="F43" s="101"/>
      <c r="G43" s="101"/>
      <c r="H43" s="101"/>
      <c r="I43" s="101"/>
      <c r="J43" s="51"/>
      <c r="K43" s="51"/>
    </row>
    <row r="44" spans="1:11">
      <c r="A44" s="51"/>
      <c r="B44" s="51"/>
      <c r="C44" s="51"/>
      <c r="D44" s="51"/>
      <c r="E44" s="51"/>
      <c r="F44" s="51"/>
      <c r="G44" s="51"/>
      <c r="H44" s="51"/>
      <c r="I44" s="51"/>
      <c r="J44" s="51"/>
      <c r="K44" s="51"/>
    </row>
    <row r="45" spans="1:11">
      <c r="A45" s="60"/>
      <c r="B45" s="60"/>
      <c r="C45" s="60"/>
      <c r="D45" s="60"/>
      <c r="E45" s="60"/>
      <c r="F45" s="60"/>
      <c r="G45" s="60"/>
      <c r="H45" s="60"/>
      <c r="I45" s="60"/>
      <c r="J45" s="60"/>
      <c r="K45" s="60"/>
    </row>
  </sheetData>
  <mergeCells count="11">
    <mergeCell ref="B40:I42"/>
    <mergeCell ref="D24:J24"/>
    <mergeCell ref="B29:G29"/>
    <mergeCell ref="C33:E33"/>
    <mergeCell ref="D26:J26"/>
    <mergeCell ref="D25:J25"/>
    <mergeCell ref="B9:F9"/>
    <mergeCell ref="C14:F14"/>
    <mergeCell ref="B16:J19"/>
    <mergeCell ref="D22:J22"/>
    <mergeCell ref="D23:J23"/>
  </mergeCells>
  <pageMargins left="0.59055118110236227" right="0.39370078740157483" top="0.59055118110236227" bottom="0.47244094488188981" header="0" footer="0.31496062992125984"/>
  <pageSetup firstPageNumber="0" orientation="portrait" r:id="rId1"/>
  <headerFooter>
    <oddFooter>&amp;R&amp;8 0001 - Anexo 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3"/>
  <sheetViews>
    <sheetView view="pageLayout" zoomScale="140" zoomScaleNormal="115" zoomScalePageLayoutView="140" workbookViewId="0">
      <selection activeCell="C33" sqref="C33:D33"/>
    </sheetView>
  </sheetViews>
  <sheetFormatPr defaultRowHeight="15"/>
  <cols>
    <col min="1" max="2" width="1.28515625" customWidth="1"/>
    <col min="3" max="3" width="16.5703125" customWidth="1"/>
    <col min="4" max="4" width="11"/>
    <col min="5" max="5" width="10.7109375" customWidth="1"/>
    <col min="6" max="6" width="7.140625" customWidth="1"/>
    <col min="7" max="7" width="22.7109375" customWidth="1"/>
    <col min="8" max="8" width="8.28515625"/>
    <col min="9" max="10" width="8.7109375" customWidth="1"/>
    <col min="11" max="1025" width="8.7109375"/>
  </cols>
  <sheetData>
    <row r="1" spans="1:10" ht="14.25" customHeight="1">
      <c r="A1" s="192" t="s">
        <v>36</v>
      </c>
      <c r="B1" s="192"/>
      <c r="C1" s="192"/>
      <c r="D1" s="192"/>
      <c r="E1" s="192"/>
      <c r="F1" s="192"/>
      <c r="G1" s="192"/>
      <c r="H1" s="192"/>
      <c r="I1" s="192"/>
      <c r="J1" s="3"/>
    </row>
    <row r="2" spans="1:10" ht="14.25" customHeight="1">
      <c r="A2" s="29"/>
      <c r="B2" s="29"/>
      <c r="C2" s="29"/>
      <c r="D2" s="29"/>
      <c r="E2" s="29"/>
      <c r="F2" s="29"/>
      <c r="G2" s="29"/>
      <c r="H2" s="29"/>
      <c r="I2" s="29"/>
      <c r="J2" s="3"/>
    </row>
    <row r="3" spans="1:10" ht="14.25" customHeight="1">
      <c r="A3" s="42"/>
      <c r="B3" s="185" t="s">
        <v>37</v>
      </c>
      <c r="C3" s="185"/>
      <c r="D3" s="185"/>
      <c r="E3" s="185"/>
      <c r="F3" s="185"/>
      <c r="G3" s="29"/>
      <c r="H3" s="29"/>
      <c r="I3" s="29"/>
      <c r="J3" s="3"/>
    </row>
    <row r="4" spans="1:10" ht="14.25" customHeight="1">
      <c r="A4" s="38"/>
      <c r="B4" s="73" t="s">
        <v>29</v>
      </c>
      <c r="C4" s="72"/>
      <c r="D4" s="171" t="str">
        <f>DADOS!B3</f>
        <v xml:space="preserve">CRECHE MUNICIPAL NEUCEIA GONÇALO </v>
      </c>
      <c r="E4" s="171"/>
      <c r="F4" s="171"/>
      <c r="G4" s="171"/>
      <c r="H4" s="171"/>
      <c r="I4" s="46"/>
      <c r="J4" s="3"/>
    </row>
    <row r="5" spans="1:10" ht="14.25" customHeight="1">
      <c r="A5" s="38"/>
      <c r="B5" s="73" t="s">
        <v>30</v>
      </c>
      <c r="C5" s="72"/>
      <c r="D5" s="171" t="str">
        <f>DADOS!B4</f>
        <v>PREFEITURA MUNICIPAL DE TABATINGA</v>
      </c>
      <c r="E5" s="171"/>
      <c r="F5" s="171"/>
      <c r="G5" s="171"/>
      <c r="H5" s="171"/>
      <c r="I5" s="46"/>
      <c r="J5" s="3"/>
    </row>
    <row r="6" spans="1:10" ht="25.5" customHeight="1">
      <c r="A6" s="38"/>
      <c r="B6" s="73" t="s">
        <v>38</v>
      </c>
      <c r="C6" s="72"/>
      <c r="D6" s="195" t="str">
        <f>DADOS!B6</f>
        <v>RUA 18 DE DEZEMBRO,251</v>
      </c>
      <c r="E6" s="195"/>
      <c r="F6" s="195"/>
      <c r="G6" s="195"/>
      <c r="H6" s="195"/>
      <c r="I6" s="195"/>
      <c r="J6" s="9"/>
    </row>
    <row r="7" spans="1:10" ht="14.25" customHeight="1">
      <c r="A7" s="38"/>
      <c r="B7" s="73" t="s">
        <v>39</v>
      </c>
      <c r="C7" s="32"/>
      <c r="D7" s="46" t="str">
        <f>DADOS!B10</f>
        <v>PRÉ ESCOLA / E-5</v>
      </c>
      <c r="E7" s="29"/>
      <c r="F7" s="29"/>
      <c r="G7" s="29"/>
      <c r="H7" s="29"/>
      <c r="I7" s="29"/>
      <c r="J7" s="3"/>
    </row>
    <row r="8" spans="1:10" ht="14.25" customHeight="1">
      <c r="A8" s="38"/>
      <c r="B8" s="71" t="s">
        <v>40</v>
      </c>
      <c r="C8" s="70"/>
      <c r="D8" s="100">
        <f>DADOS!B11</f>
        <v>1</v>
      </c>
      <c r="E8" s="29"/>
      <c r="F8" s="29"/>
      <c r="G8" s="29"/>
      <c r="H8" s="29"/>
      <c r="I8" s="29"/>
      <c r="J8" s="3"/>
    </row>
    <row r="9" spans="1:10" ht="14.25" customHeight="1">
      <c r="A9" s="38"/>
      <c r="B9" s="73" t="s">
        <v>41</v>
      </c>
      <c r="C9" s="72"/>
      <c r="D9" s="99">
        <f>DADOS!B9</f>
        <v>375.97</v>
      </c>
      <c r="E9" s="29" t="s">
        <v>8</v>
      </c>
      <c r="F9" s="29"/>
      <c r="G9" s="29"/>
      <c r="H9" s="29"/>
      <c r="I9" s="29"/>
      <c r="J9" s="3"/>
    </row>
    <row r="10" spans="1:10" ht="14.25" customHeight="1">
      <c r="A10" s="38"/>
      <c r="B10" s="71" t="s">
        <v>42</v>
      </c>
      <c r="C10" s="70"/>
      <c r="D10" s="29" t="str">
        <f>DADOS!B31</f>
        <v xml:space="preserve">Rafael Augusto Pelegrine Rocha - Engenheiro Civil - CREA PR 13.0486/D 
</v>
      </c>
      <c r="E10" s="161"/>
      <c r="F10" s="161"/>
      <c r="G10" s="161"/>
      <c r="H10" s="161"/>
      <c r="I10" s="161"/>
      <c r="J10" s="3"/>
    </row>
    <row r="11" spans="1:10">
      <c r="A11" s="43"/>
      <c r="B11" s="33"/>
      <c r="C11" s="29"/>
      <c r="D11" s="29"/>
      <c r="E11" s="29"/>
      <c r="F11" s="29"/>
      <c r="G11" s="29"/>
      <c r="H11" s="29"/>
      <c r="I11" s="29"/>
      <c r="J11" s="3"/>
    </row>
    <row r="12" spans="1:10" ht="14.25" customHeight="1">
      <c r="A12" s="44"/>
      <c r="B12" s="185" t="s">
        <v>43</v>
      </c>
      <c r="C12" s="185"/>
      <c r="D12" s="185"/>
      <c r="E12" s="185"/>
      <c r="F12" s="185"/>
      <c r="G12" s="185"/>
      <c r="H12" s="185"/>
      <c r="I12" s="185"/>
      <c r="J12" s="3"/>
    </row>
    <row r="13" spans="1:10" ht="14.25" customHeight="1">
      <c r="A13" s="43"/>
      <c r="B13" s="186" t="s">
        <v>44</v>
      </c>
      <c r="C13" s="186"/>
      <c r="D13" s="186"/>
      <c r="E13" s="186"/>
      <c r="F13" s="186"/>
      <c r="G13" s="186"/>
      <c r="H13" s="186"/>
      <c r="I13" s="186"/>
      <c r="J13" s="3"/>
    </row>
    <row r="14" spans="1:10">
      <c r="A14" s="44"/>
      <c r="B14" s="186"/>
      <c r="C14" s="186"/>
      <c r="D14" s="186"/>
      <c r="E14" s="186"/>
      <c r="F14" s="186"/>
      <c r="G14" s="186"/>
      <c r="H14" s="186"/>
      <c r="I14" s="186"/>
      <c r="J14" s="3"/>
    </row>
    <row r="15" spans="1:10">
      <c r="A15" s="33"/>
      <c r="B15" s="33"/>
      <c r="C15" s="29"/>
      <c r="D15" s="29"/>
      <c r="E15" s="29"/>
      <c r="F15" s="29"/>
      <c r="G15" s="29"/>
      <c r="H15" s="29"/>
      <c r="I15" s="29"/>
      <c r="J15" s="3"/>
    </row>
    <row r="16" spans="1:10">
      <c r="A16" s="29"/>
      <c r="B16" s="185" t="s">
        <v>45</v>
      </c>
      <c r="C16" s="185"/>
      <c r="D16" s="185"/>
      <c r="E16" s="185"/>
      <c r="F16" s="185"/>
      <c r="G16" s="185"/>
      <c r="H16" s="185"/>
      <c r="I16" s="29"/>
      <c r="J16" s="3"/>
    </row>
    <row r="17" spans="1:10" ht="14.25" customHeight="1">
      <c r="A17" s="30"/>
      <c r="B17" s="186" t="s">
        <v>119</v>
      </c>
      <c r="C17" s="186"/>
      <c r="D17" s="186"/>
      <c r="E17" s="186"/>
      <c r="F17" s="186"/>
      <c r="G17" s="186"/>
      <c r="H17" s="186"/>
      <c r="I17" s="186"/>
      <c r="J17" s="3"/>
    </row>
    <row r="18" spans="1:10" ht="13.5" customHeight="1">
      <c r="A18" s="25"/>
      <c r="B18" s="186"/>
      <c r="C18" s="186"/>
      <c r="D18" s="186"/>
      <c r="E18" s="186"/>
      <c r="F18" s="186"/>
      <c r="G18" s="186"/>
      <c r="H18" s="186"/>
      <c r="I18" s="186"/>
      <c r="J18" s="3"/>
    </row>
    <row r="19" spans="1:10">
      <c r="A19" s="186"/>
      <c r="B19" s="186"/>
      <c r="C19" s="186" t="s">
        <v>46</v>
      </c>
      <c r="D19" s="186"/>
      <c r="E19" s="186"/>
      <c r="F19" s="186"/>
      <c r="G19" s="186"/>
      <c r="H19" s="186"/>
      <c r="I19" s="29"/>
      <c r="J19" s="3"/>
    </row>
    <row r="20" spans="1:10">
      <c r="A20" s="186"/>
      <c r="B20" s="186"/>
      <c r="C20" s="186" t="s">
        <v>47</v>
      </c>
      <c r="D20" s="186"/>
      <c r="E20" s="186"/>
      <c r="F20" s="186"/>
      <c r="G20" s="186"/>
      <c r="H20" s="186"/>
      <c r="I20" s="29"/>
      <c r="J20" s="3"/>
    </row>
    <row r="21" spans="1:10">
      <c r="A21" s="186"/>
      <c r="B21" s="186"/>
      <c r="C21" s="186" t="s">
        <v>48</v>
      </c>
      <c r="D21" s="186"/>
      <c r="E21" s="186"/>
      <c r="F21" s="186"/>
      <c r="G21" s="186"/>
      <c r="H21" s="186"/>
      <c r="I21" s="29"/>
      <c r="J21" s="3"/>
    </row>
    <row r="22" spans="1:10">
      <c r="A22" s="186"/>
      <c r="B22" s="186"/>
      <c r="C22" s="186" t="s">
        <v>49</v>
      </c>
      <c r="D22" s="186"/>
      <c r="E22" s="186"/>
      <c r="F22" s="186"/>
      <c r="G22" s="186"/>
      <c r="H22" s="186"/>
      <c r="I22" s="29"/>
      <c r="J22" s="3"/>
    </row>
    <row r="23" spans="1:10">
      <c r="A23" s="186"/>
      <c r="B23" s="186"/>
      <c r="C23" s="186" t="s">
        <v>50</v>
      </c>
      <c r="D23" s="186"/>
      <c r="E23" s="186"/>
      <c r="F23" s="186"/>
      <c r="G23" s="186"/>
      <c r="H23" s="186"/>
      <c r="I23" s="29"/>
      <c r="J23" s="3"/>
    </row>
    <row r="24" spans="1:10">
      <c r="A24" s="186"/>
      <c r="B24" s="186"/>
      <c r="C24" s="29"/>
      <c r="D24" s="29"/>
      <c r="E24" s="29"/>
      <c r="F24" s="29"/>
      <c r="G24" s="29"/>
      <c r="H24" s="29"/>
      <c r="I24" s="29"/>
      <c r="J24" s="3"/>
    </row>
    <row r="25" spans="1:10">
      <c r="A25" s="45"/>
      <c r="B25" s="193" t="s">
        <v>51</v>
      </c>
      <c r="C25" s="193"/>
      <c r="D25" s="193"/>
      <c r="E25" s="193"/>
      <c r="F25" s="193"/>
      <c r="G25" s="193"/>
      <c r="H25" s="193"/>
      <c r="I25" s="193"/>
      <c r="J25" s="3"/>
    </row>
    <row r="26" spans="1:10">
      <c r="A26" s="193"/>
      <c r="B26" s="193"/>
      <c r="C26" s="45" t="s">
        <v>440</v>
      </c>
      <c r="D26" s="45"/>
      <c r="E26" s="45"/>
      <c r="F26" s="45"/>
      <c r="G26" s="45"/>
      <c r="H26" s="46"/>
      <c r="I26" s="46"/>
      <c r="J26" s="3"/>
    </row>
    <row r="27" spans="1:10" ht="14.25" customHeight="1">
      <c r="A27" s="47"/>
      <c r="B27" s="48"/>
      <c r="C27" s="189" t="s">
        <v>156</v>
      </c>
      <c r="D27" s="189"/>
      <c r="E27" s="194" t="str">
        <f>DADOS!C26</f>
        <v>NGON_WHITEENGENHARIA_0001.dwg</v>
      </c>
      <c r="F27" s="194"/>
      <c r="G27" s="194"/>
      <c r="H27" s="46"/>
      <c r="I27" s="46"/>
      <c r="J27" s="3"/>
    </row>
    <row r="28" spans="1:10" ht="14.25" customHeight="1">
      <c r="A28" s="47"/>
      <c r="B28" s="48"/>
      <c r="C28" s="187" t="s">
        <v>441</v>
      </c>
      <c r="D28" s="187"/>
      <c r="E28" s="187"/>
      <c r="F28" s="187"/>
      <c r="G28" s="187"/>
      <c r="H28" s="46"/>
      <c r="I28" s="46"/>
      <c r="J28" s="3"/>
    </row>
    <row r="29" spans="1:10" ht="14.25" customHeight="1">
      <c r="A29" s="47"/>
      <c r="B29" s="48"/>
      <c r="C29" s="189" t="s">
        <v>155</v>
      </c>
      <c r="D29" s="189"/>
      <c r="E29" s="190" t="str">
        <f>DADOS!$C$26</f>
        <v>NGON_WHITEENGENHARIA_0001.dwg</v>
      </c>
      <c r="F29" s="190"/>
      <c r="G29" s="190"/>
      <c r="H29" s="46"/>
      <c r="I29" s="46"/>
      <c r="J29" s="3"/>
    </row>
    <row r="30" spans="1:10">
      <c r="A30" s="187"/>
      <c r="B30" s="187"/>
      <c r="C30" s="187" t="s">
        <v>433</v>
      </c>
      <c r="D30" s="187"/>
      <c r="E30" s="187"/>
      <c r="F30" s="187"/>
      <c r="G30" s="187"/>
      <c r="H30" s="187"/>
      <c r="I30" s="187"/>
      <c r="J30" s="3"/>
    </row>
    <row r="31" spans="1:10">
      <c r="A31" s="47"/>
      <c r="B31" s="48"/>
      <c r="C31" s="189" t="s">
        <v>157</v>
      </c>
      <c r="D31" s="189"/>
      <c r="E31" s="190" t="str">
        <f>DADOS!$C$26</f>
        <v>NGON_WHITEENGENHARIA_0001.dwg</v>
      </c>
      <c r="F31" s="190"/>
      <c r="G31" s="190"/>
      <c r="H31" s="46"/>
      <c r="I31" s="46"/>
      <c r="J31" s="3"/>
    </row>
    <row r="32" spans="1:10">
      <c r="A32" s="47"/>
      <c r="B32" s="48"/>
      <c r="C32" s="187" t="s">
        <v>469</v>
      </c>
      <c r="D32" s="187"/>
      <c r="E32" s="187"/>
      <c r="F32" s="187"/>
      <c r="G32" s="187"/>
      <c r="H32" s="187"/>
      <c r="I32" s="187"/>
      <c r="J32" s="3"/>
    </row>
    <row r="33" spans="1:10">
      <c r="A33" s="47"/>
      <c r="B33" s="48"/>
      <c r="C33" s="189" t="s">
        <v>464</v>
      </c>
      <c r="D33" s="189"/>
      <c r="E33" s="190" t="str">
        <f>DADOS!$C$26</f>
        <v>NGON_WHITEENGENHARIA_0001.dwg</v>
      </c>
      <c r="F33" s="190"/>
      <c r="G33" s="190"/>
      <c r="H33" s="46"/>
      <c r="I33" s="46"/>
      <c r="J33" s="3"/>
    </row>
    <row r="34" spans="1:10">
      <c r="A34" s="47"/>
      <c r="B34" s="48"/>
      <c r="C34" s="187" t="s">
        <v>468</v>
      </c>
      <c r="D34" s="187"/>
      <c r="E34" s="187"/>
      <c r="F34" s="187"/>
      <c r="G34" s="187"/>
      <c r="H34" s="187"/>
      <c r="I34" s="187"/>
      <c r="J34" s="3"/>
    </row>
    <row r="35" spans="1:10">
      <c r="A35" s="47"/>
      <c r="B35" s="48"/>
      <c r="C35" s="189" t="s">
        <v>465</v>
      </c>
      <c r="D35" s="189"/>
      <c r="E35" s="190" t="str">
        <f>DADOS!$C$26</f>
        <v>NGON_WHITEENGENHARIA_0001.dwg</v>
      </c>
      <c r="F35" s="190"/>
      <c r="G35" s="190"/>
      <c r="H35" s="46"/>
      <c r="I35" s="46"/>
      <c r="J35" s="3"/>
    </row>
    <row r="36" spans="1:10">
      <c r="A36" s="47"/>
      <c r="B36" s="48"/>
      <c r="C36" s="187" t="s">
        <v>467</v>
      </c>
      <c r="D36" s="187"/>
      <c r="E36" s="187"/>
      <c r="F36" s="187"/>
      <c r="G36" s="187"/>
      <c r="H36" s="187"/>
      <c r="I36" s="187"/>
      <c r="J36" s="3"/>
    </row>
    <row r="37" spans="1:10">
      <c r="A37" s="47"/>
      <c r="B37" s="48"/>
      <c r="C37" s="189" t="s">
        <v>466</v>
      </c>
      <c r="D37" s="189"/>
      <c r="E37" s="190" t="str">
        <f>DADOS!$C$26</f>
        <v>NGON_WHITEENGENHARIA_0001.dwg</v>
      </c>
      <c r="F37" s="190"/>
      <c r="G37" s="190"/>
      <c r="H37" s="46"/>
      <c r="I37" s="46"/>
      <c r="J37" s="3"/>
    </row>
    <row r="38" spans="1:10" ht="12" customHeight="1">
      <c r="A38" s="47"/>
      <c r="B38" s="48"/>
      <c r="C38" s="49"/>
      <c r="D38" s="49"/>
      <c r="E38" s="50"/>
      <c r="F38" s="50"/>
      <c r="G38" s="50"/>
      <c r="H38" s="46"/>
      <c r="I38" s="46"/>
      <c r="J38" s="3"/>
    </row>
    <row r="39" spans="1:10">
      <c r="A39" s="25"/>
      <c r="B39" s="185" t="s">
        <v>52</v>
      </c>
      <c r="C39" s="185"/>
      <c r="D39" s="185"/>
      <c r="E39" s="185"/>
      <c r="F39" s="185"/>
      <c r="G39" s="185"/>
      <c r="H39" s="185"/>
      <c r="I39" s="29"/>
      <c r="J39" s="3"/>
    </row>
    <row r="40" spans="1:10">
      <c r="A40" s="31"/>
      <c r="B40" s="186" t="s">
        <v>53</v>
      </c>
      <c r="C40" s="186"/>
      <c r="D40" s="186"/>
      <c r="E40" s="186"/>
      <c r="F40" s="186"/>
      <c r="G40" s="186"/>
      <c r="H40" s="186"/>
      <c r="I40" s="186"/>
      <c r="J40" s="3"/>
    </row>
    <row r="41" spans="1:10">
      <c r="A41" s="30"/>
      <c r="B41" s="186"/>
      <c r="C41" s="186"/>
      <c r="D41" s="186"/>
      <c r="E41" s="186"/>
      <c r="F41" s="186"/>
      <c r="G41" s="186"/>
      <c r="H41" s="186"/>
      <c r="I41" s="186"/>
      <c r="J41" s="3"/>
    </row>
    <row r="42" spans="1:10" ht="8.4499999999999993" customHeight="1">
      <c r="A42" s="30"/>
      <c r="B42" s="27"/>
      <c r="C42" s="27"/>
      <c r="D42" s="27"/>
      <c r="E42" s="27"/>
      <c r="F42" s="27"/>
      <c r="G42" s="27"/>
      <c r="H42" s="27"/>
      <c r="I42" s="27"/>
      <c r="J42" s="3"/>
    </row>
    <row r="43" spans="1:10">
      <c r="A43" s="25"/>
      <c r="B43" s="185" t="s">
        <v>54</v>
      </c>
      <c r="C43" s="185"/>
      <c r="D43" s="185"/>
      <c r="E43" s="185"/>
      <c r="F43" s="185"/>
      <c r="G43" s="185"/>
      <c r="H43" s="185"/>
      <c r="I43" s="185"/>
      <c r="J43" s="3"/>
    </row>
    <row r="44" spans="1:10" ht="29.25" customHeight="1">
      <c r="A44" s="25"/>
      <c r="B44" s="198" t="s">
        <v>102</v>
      </c>
      <c r="C44" s="198"/>
      <c r="D44" s="198"/>
      <c r="E44" s="198"/>
      <c r="F44" s="198"/>
      <c r="G44" s="198"/>
      <c r="H44" s="198"/>
      <c r="I44" s="198"/>
      <c r="J44" s="3"/>
    </row>
    <row r="45" spans="1:10">
      <c r="A45" s="25"/>
      <c r="B45" s="26" t="s">
        <v>103</v>
      </c>
      <c r="C45" s="26"/>
      <c r="D45" s="26"/>
      <c r="E45" s="26"/>
      <c r="F45" s="26"/>
      <c r="G45" s="26"/>
      <c r="H45" s="26"/>
      <c r="I45" s="26"/>
      <c r="J45" s="3"/>
    </row>
    <row r="46" spans="1:10" ht="29.25" customHeight="1">
      <c r="A46" s="25"/>
      <c r="B46" s="198" t="s">
        <v>104</v>
      </c>
      <c r="C46" s="198"/>
      <c r="D46" s="198"/>
      <c r="E46" s="198"/>
      <c r="F46" s="198"/>
      <c r="G46" s="198"/>
      <c r="H46" s="198"/>
      <c r="I46" s="198"/>
      <c r="J46" s="3"/>
    </row>
    <row r="47" spans="1:10" ht="15" customHeight="1">
      <c r="A47" s="25"/>
      <c r="B47" s="198" t="s">
        <v>105</v>
      </c>
      <c r="C47" s="198"/>
      <c r="D47" s="198"/>
      <c r="E47" s="198"/>
      <c r="F47" s="198"/>
      <c r="G47" s="198"/>
      <c r="H47" s="198"/>
      <c r="I47" s="198"/>
      <c r="J47" s="3"/>
    </row>
    <row r="48" spans="1:10" ht="15" customHeight="1">
      <c r="A48" s="25"/>
      <c r="B48" s="198" t="s">
        <v>106</v>
      </c>
      <c r="C48" s="198"/>
      <c r="D48" s="198"/>
      <c r="E48" s="198"/>
      <c r="F48" s="198"/>
      <c r="G48" s="198"/>
      <c r="H48" s="198"/>
      <c r="I48" s="198"/>
      <c r="J48" s="3"/>
    </row>
    <row r="49" spans="1:10" ht="15.75" customHeight="1">
      <c r="A49" s="25"/>
      <c r="B49" s="198" t="s">
        <v>107</v>
      </c>
      <c r="C49" s="198"/>
      <c r="D49" s="198"/>
      <c r="E49" s="198"/>
      <c r="F49" s="198"/>
      <c r="G49" s="198"/>
      <c r="H49" s="198"/>
      <c r="I49" s="198"/>
      <c r="J49" s="3"/>
    </row>
    <row r="50" spans="1:10">
      <c r="A50" s="25"/>
      <c r="B50" s="198" t="s">
        <v>108</v>
      </c>
      <c r="C50" s="198"/>
      <c r="D50" s="198"/>
      <c r="E50" s="198"/>
      <c r="F50" s="198"/>
      <c r="G50" s="198"/>
      <c r="H50" s="198"/>
      <c r="I50" s="198"/>
      <c r="J50" s="3"/>
    </row>
    <row r="51" spans="1:10" ht="30.75" customHeight="1">
      <c r="A51" s="27"/>
      <c r="B51" s="198" t="s">
        <v>109</v>
      </c>
      <c r="C51" s="198"/>
      <c r="D51" s="198"/>
      <c r="E51" s="198"/>
      <c r="F51" s="198"/>
      <c r="G51" s="198"/>
      <c r="H51" s="198"/>
      <c r="I51" s="198"/>
      <c r="J51" s="3"/>
    </row>
    <row r="52" spans="1:10">
      <c r="A52" s="27"/>
      <c r="B52" s="28"/>
      <c r="C52" s="28"/>
      <c r="D52" s="28"/>
      <c r="E52" s="28"/>
      <c r="F52" s="28"/>
      <c r="G52" s="28"/>
      <c r="H52" s="28"/>
      <c r="I52" s="28"/>
      <c r="J52" s="3"/>
    </row>
    <row r="53" spans="1:10" ht="13.5" customHeight="1">
      <c r="A53" s="27"/>
      <c r="B53" s="184" t="s">
        <v>122</v>
      </c>
      <c r="C53" s="184"/>
      <c r="D53" s="184"/>
      <c r="E53" s="184"/>
      <c r="F53" s="184"/>
      <c r="G53" s="184"/>
      <c r="H53" s="184"/>
      <c r="I53" s="184"/>
      <c r="J53" s="3"/>
    </row>
    <row r="54" spans="1:10" ht="3.75" customHeight="1">
      <c r="A54" s="184"/>
      <c r="B54" s="184"/>
      <c r="C54" s="29"/>
      <c r="D54" s="29"/>
      <c r="E54" s="29"/>
      <c r="F54" s="29"/>
      <c r="G54" s="29"/>
      <c r="H54" s="29"/>
      <c r="I54" s="29"/>
      <c r="J54" s="3"/>
    </row>
    <row r="55" spans="1:10" ht="13.5" customHeight="1">
      <c r="A55" s="30"/>
      <c r="B55" s="185" t="s">
        <v>123</v>
      </c>
      <c r="C55" s="185"/>
      <c r="D55" s="185"/>
      <c r="E55" s="185"/>
      <c r="F55" s="185"/>
      <c r="G55" s="185"/>
      <c r="H55" s="29"/>
      <c r="I55" s="29"/>
      <c r="J55" s="3"/>
    </row>
    <row r="56" spans="1:10">
      <c r="A56" s="25"/>
      <c r="B56" s="191" t="s">
        <v>55</v>
      </c>
      <c r="C56" s="191"/>
      <c r="D56" s="191"/>
      <c r="E56" s="191"/>
      <c r="F56" s="191"/>
      <c r="G56" s="191"/>
      <c r="H56" s="191"/>
      <c r="I56" s="191"/>
      <c r="J56" s="3"/>
    </row>
    <row r="57" spans="1:10">
      <c r="A57" s="31"/>
      <c r="B57" s="31"/>
      <c r="C57" s="185" t="s">
        <v>124</v>
      </c>
      <c r="D57" s="185"/>
      <c r="E57" s="185"/>
      <c r="F57" s="185"/>
      <c r="G57" s="185"/>
      <c r="H57" s="185"/>
      <c r="I57" s="185"/>
      <c r="J57" s="3"/>
    </row>
    <row r="58" spans="1:10">
      <c r="A58" s="186"/>
      <c r="B58" s="186"/>
      <c r="C58" s="185" t="s">
        <v>125</v>
      </c>
      <c r="D58" s="185"/>
      <c r="E58" s="185"/>
      <c r="F58" s="185"/>
      <c r="G58" s="185"/>
      <c r="H58" s="185"/>
      <c r="I58" s="185"/>
      <c r="J58" s="3"/>
    </row>
    <row r="59" spans="1:10" ht="12.75" customHeight="1">
      <c r="A59" s="186"/>
      <c r="B59" s="186"/>
      <c r="C59" s="185" t="s">
        <v>126</v>
      </c>
      <c r="D59" s="185"/>
      <c r="E59" s="185"/>
      <c r="F59" s="185"/>
      <c r="G59" s="185"/>
      <c r="H59" s="185"/>
      <c r="I59" s="185"/>
      <c r="J59" s="3"/>
    </row>
    <row r="60" spans="1:10" ht="5.25" customHeight="1">
      <c r="A60" s="30"/>
      <c r="B60" s="29"/>
      <c r="C60" s="29"/>
      <c r="D60" s="29"/>
      <c r="E60" s="29"/>
      <c r="F60" s="29"/>
      <c r="G60" s="29"/>
      <c r="H60" s="29"/>
      <c r="I60" s="29"/>
      <c r="J60" s="3"/>
    </row>
    <row r="61" spans="1:10" ht="12.75" customHeight="1">
      <c r="A61" s="25"/>
      <c r="B61" s="185" t="s">
        <v>127</v>
      </c>
      <c r="C61" s="185"/>
      <c r="D61" s="185"/>
      <c r="E61" s="185"/>
      <c r="F61" s="185"/>
      <c r="G61" s="185"/>
      <c r="H61" s="185"/>
      <c r="I61" s="185"/>
      <c r="J61" s="3"/>
    </row>
    <row r="62" spans="1:10" ht="27.75" customHeight="1">
      <c r="A62" s="31"/>
      <c r="B62" s="186" t="s">
        <v>447</v>
      </c>
      <c r="C62" s="186"/>
      <c r="D62" s="186"/>
      <c r="E62" s="186"/>
      <c r="F62" s="186"/>
      <c r="G62" s="186"/>
      <c r="H62" s="186"/>
      <c r="I62" s="186"/>
      <c r="J62" s="3"/>
    </row>
    <row r="63" spans="1:10" ht="15" customHeight="1">
      <c r="A63" s="32"/>
      <c r="B63" s="30"/>
      <c r="C63" s="188" t="s">
        <v>56</v>
      </c>
      <c r="D63" s="188"/>
      <c r="E63" s="33" t="str">
        <f>DADOS!B17</f>
        <v>EDUCACIONAL</v>
      </c>
      <c r="F63" s="34"/>
      <c r="G63" s="29"/>
      <c r="H63" s="29"/>
      <c r="I63" s="29"/>
      <c r="J63" s="3"/>
    </row>
    <row r="64" spans="1:10" ht="13.5" customHeight="1">
      <c r="A64" s="32"/>
      <c r="B64" s="30"/>
      <c r="C64" s="188" t="s">
        <v>57</v>
      </c>
      <c r="D64" s="188"/>
      <c r="E64" s="34" t="str">
        <f>DADOS!B20</f>
        <v>E</v>
      </c>
      <c r="F64" s="34"/>
      <c r="G64" s="29"/>
      <c r="H64" s="29"/>
      <c r="I64" s="29"/>
      <c r="J64" s="6"/>
    </row>
    <row r="65" spans="1:10" s="4" customFormat="1">
      <c r="A65" s="32"/>
      <c r="B65" s="30"/>
      <c r="C65" s="188" t="s">
        <v>58</v>
      </c>
      <c r="D65" s="188"/>
      <c r="E65" s="34" t="str">
        <f>DADOS!B19</f>
        <v>LEVE</v>
      </c>
      <c r="F65" s="34"/>
      <c r="G65" s="29"/>
      <c r="H65" s="29"/>
      <c r="I65" s="29"/>
      <c r="J65" s="7"/>
    </row>
    <row r="66" spans="1:10">
      <c r="A66" s="32"/>
      <c r="B66" s="30"/>
      <c r="C66" s="188" t="s">
        <v>59</v>
      </c>
      <c r="D66" s="188"/>
      <c r="E66" s="34" t="str">
        <f>DADOS!B16</f>
        <v>300 MJ/m²</v>
      </c>
      <c r="F66" s="34"/>
      <c r="G66" s="29"/>
      <c r="H66" s="29"/>
      <c r="I66" s="29"/>
      <c r="J66" s="6"/>
    </row>
    <row r="67" spans="1:10" ht="3.75" customHeight="1">
      <c r="A67" s="30"/>
      <c r="B67" s="29"/>
      <c r="C67" s="29"/>
      <c r="D67" s="29"/>
      <c r="E67" s="29"/>
      <c r="F67" s="29"/>
      <c r="G67" s="29"/>
      <c r="H67" s="29"/>
      <c r="I67" s="29"/>
      <c r="J67" s="6"/>
    </row>
    <row r="68" spans="1:10" ht="15" customHeight="1">
      <c r="A68" s="35"/>
      <c r="B68" s="203" t="s">
        <v>128</v>
      </c>
      <c r="C68" s="203"/>
      <c r="D68" s="203"/>
      <c r="E68" s="203"/>
      <c r="F68" s="203"/>
      <c r="G68" s="203"/>
      <c r="H68" s="203"/>
      <c r="I68" s="203"/>
      <c r="J68" s="6"/>
    </row>
    <row r="69" spans="1:10" ht="19.5" customHeight="1">
      <c r="A69" s="31"/>
      <c r="B69" s="197" t="s">
        <v>448</v>
      </c>
      <c r="C69" s="197"/>
      <c r="D69" s="197"/>
      <c r="E69" s="197"/>
      <c r="F69" s="197"/>
      <c r="G69" s="197"/>
      <c r="H69" s="197"/>
      <c r="I69" s="197"/>
      <c r="J69" s="6"/>
    </row>
    <row r="70" spans="1:10" ht="3.75" customHeight="1">
      <c r="A70" s="30"/>
      <c r="B70" s="26"/>
      <c r="C70" s="26"/>
      <c r="D70" s="26"/>
      <c r="E70" s="26"/>
      <c r="F70" s="26"/>
      <c r="G70" s="26"/>
      <c r="H70" s="26"/>
      <c r="I70" s="26"/>
      <c r="J70" s="6"/>
    </row>
    <row r="71" spans="1:10" ht="6" customHeight="1">
      <c r="A71" s="30"/>
      <c r="B71" s="28"/>
      <c r="C71" s="28"/>
      <c r="D71" s="28"/>
      <c r="E71" s="28"/>
      <c r="F71" s="28"/>
      <c r="G71" s="28"/>
      <c r="H71" s="28"/>
      <c r="I71" s="28"/>
      <c r="J71" s="6"/>
    </row>
    <row r="72" spans="1:10">
      <c r="A72" s="36"/>
      <c r="B72" s="202" t="s">
        <v>129</v>
      </c>
      <c r="C72" s="202"/>
      <c r="D72" s="202"/>
      <c r="E72" s="202"/>
      <c r="F72" s="202"/>
      <c r="G72" s="202"/>
      <c r="H72" s="202"/>
      <c r="I72" s="26"/>
      <c r="J72" s="6"/>
    </row>
    <row r="73" spans="1:10" ht="70.150000000000006" customHeight="1">
      <c r="A73" s="30"/>
      <c r="B73" s="197" t="s">
        <v>449</v>
      </c>
      <c r="C73" s="197"/>
      <c r="D73" s="197"/>
      <c r="E73" s="197"/>
      <c r="F73" s="197"/>
      <c r="G73" s="197"/>
      <c r="H73" s="197"/>
      <c r="I73" s="197"/>
      <c r="J73" s="6"/>
    </row>
    <row r="74" spans="1:10" ht="6" customHeight="1">
      <c r="A74" s="25"/>
      <c r="B74" s="28"/>
      <c r="C74" s="28"/>
      <c r="D74" s="28"/>
      <c r="E74" s="28"/>
      <c r="F74" s="28"/>
      <c r="G74" s="28"/>
      <c r="H74" s="28"/>
      <c r="I74" s="28"/>
      <c r="J74" s="6"/>
    </row>
    <row r="75" spans="1:10">
      <c r="A75" s="31"/>
      <c r="B75" s="202" t="s">
        <v>110</v>
      </c>
      <c r="C75" s="202"/>
      <c r="D75" s="202"/>
      <c r="E75" s="202"/>
      <c r="F75" s="202"/>
      <c r="G75" s="202"/>
      <c r="H75" s="202"/>
      <c r="I75" s="202"/>
      <c r="J75" s="6"/>
    </row>
    <row r="76" spans="1:10" ht="26.25" customHeight="1">
      <c r="A76" s="31"/>
      <c r="B76" s="198" t="s">
        <v>111</v>
      </c>
      <c r="C76" s="198"/>
      <c r="D76" s="198"/>
      <c r="E76" s="198"/>
      <c r="F76" s="198"/>
      <c r="G76" s="198"/>
      <c r="H76" s="198"/>
      <c r="I76" s="198"/>
      <c r="J76" s="6"/>
    </row>
    <row r="77" spans="1:10">
      <c r="A77" s="31"/>
      <c r="B77" s="201" t="s">
        <v>112</v>
      </c>
      <c r="C77" s="201"/>
      <c r="D77" s="201"/>
      <c r="E77" s="201"/>
      <c r="F77" s="201"/>
      <c r="G77" s="201"/>
      <c r="H77" s="201"/>
      <c r="I77" s="201"/>
      <c r="J77" s="6"/>
    </row>
    <row r="78" spans="1:10">
      <c r="A78" s="25"/>
      <c r="B78" s="201" t="s">
        <v>450</v>
      </c>
      <c r="C78" s="201"/>
      <c r="D78" s="201"/>
      <c r="E78" s="201"/>
      <c r="F78" s="201"/>
      <c r="G78" s="201"/>
      <c r="H78" s="201"/>
      <c r="I78" s="201"/>
      <c r="J78" s="6"/>
    </row>
    <row r="79" spans="1:10" ht="7.5" customHeight="1">
      <c r="A79" s="29"/>
      <c r="B79" s="26"/>
      <c r="C79" s="26"/>
      <c r="D79" s="26"/>
      <c r="E79" s="26"/>
      <c r="F79" s="26"/>
      <c r="G79" s="26"/>
      <c r="H79" s="26"/>
      <c r="I79" s="26"/>
      <c r="J79" s="6"/>
    </row>
    <row r="80" spans="1:10" ht="7.5" customHeight="1">
      <c r="A80" s="29"/>
      <c r="B80" s="28"/>
      <c r="C80" s="28"/>
      <c r="D80" s="28"/>
      <c r="E80" s="28"/>
      <c r="F80" s="28"/>
      <c r="G80" s="28"/>
      <c r="H80" s="28"/>
      <c r="I80" s="28"/>
      <c r="J80" s="6"/>
    </row>
    <row r="81" spans="1:10">
      <c r="A81" s="29"/>
      <c r="B81" s="89"/>
      <c r="C81" s="89"/>
      <c r="D81" s="89"/>
      <c r="E81" s="89"/>
      <c r="F81" s="89"/>
      <c r="G81" s="89"/>
      <c r="H81" s="89"/>
      <c r="I81" s="89"/>
      <c r="J81" s="6"/>
    </row>
    <row r="82" spans="1:10">
      <c r="A82" s="29"/>
      <c r="B82" s="90"/>
      <c r="C82" s="90"/>
      <c r="D82" s="90"/>
      <c r="E82" s="90"/>
      <c r="F82" s="90"/>
      <c r="G82" s="90"/>
      <c r="H82" s="90"/>
      <c r="I82" s="90"/>
      <c r="J82" s="6"/>
    </row>
    <row r="83" spans="1:10">
      <c r="A83" s="29"/>
      <c r="B83" s="28"/>
      <c r="C83" s="28"/>
      <c r="D83" s="28"/>
      <c r="E83" s="28"/>
      <c r="F83" s="28"/>
      <c r="G83" s="28"/>
      <c r="H83" s="28"/>
      <c r="I83" s="28"/>
      <c r="J83" s="6"/>
    </row>
    <row r="84" spans="1:10" ht="7.5" customHeight="1">
      <c r="A84" s="29"/>
      <c r="B84" s="41"/>
      <c r="C84" s="41"/>
      <c r="D84" s="41"/>
      <c r="E84" s="41"/>
      <c r="F84" s="41"/>
      <c r="G84" s="41"/>
      <c r="H84" s="41"/>
      <c r="I84" s="41"/>
      <c r="J84" s="6"/>
    </row>
    <row r="85" spans="1:10">
      <c r="B85" s="8"/>
      <c r="C85" s="39"/>
      <c r="D85" s="40"/>
      <c r="E85" s="37"/>
      <c r="F85" s="160"/>
      <c r="G85" s="159"/>
      <c r="H85" s="5"/>
    </row>
    <row r="87" spans="1:10">
      <c r="C87" s="204" t="str">
        <f>DADOS!B28</f>
        <v>Londrina, 06  de janeiro de 2017.</v>
      </c>
      <c r="D87" s="204"/>
      <c r="E87" s="204"/>
      <c r="F87" s="204"/>
      <c r="G87" s="204"/>
      <c r="H87" s="204"/>
    </row>
    <row r="90" spans="1:10">
      <c r="D90" s="196"/>
      <c r="E90" s="196"/>
      <c r="F90" s="196"/>
    </row>
    <row r="91" spans="1:10">
      <c r="C91" s="199" t="str">
        <f>DADOS!B33</f>
        <v xml:space="preserve">Rafael Augusto Pelegrine Rocha - Engenheiro Civil - CREA PR 13.0486/D 
</v>
      </c>
      <c r="D91" s="199"/>
      <c r="E91" s="199"/>
      <c r="F91" s="199"/>
      <c r="G91" s="199"/>
      <c r="H91" s="199"/>
    </row>
    <row r="92" spans="1:10">
      <c r="C92" s="200"/>
      <c r="D92" s="200"/>
      <c r="E92" s="200"/>
      <c r="F92" s="200"/>
      <c r="G92" s="200"/>
      <c r="H92" s="200"/>
    </row>
    <row r="93" spans="1:10">
      <c r="C93" s="200"/>
      <c r="D93" s="200"/>
      <c r="E93" s="200"/>
      <c r="F93" s="200"/>
      <c r="G93" s="200"/>
      <c r="H93" s="200"/>
    </row>
  </sheetData>
  <mergeCells count="74">
    <mergeCell ref="C34:I34"/>
    <mergeCell ref="C35:D35"/>
    <mergeCell ref="E35:G35"/>
    <mergeCell ref="C36:I36"/>
    <mergeCell ref="C37:D37"/>
    <mergeCell ref="C91:H93"/>
    <mergeCell ref="B78:I78"/>
    <mergeCell ref="B61:I61"/>
    <mergeCell ref="C64:D64"/>
    <mergeCell ref="B72:H72"/>
    <mergeCell ref="B73:I73"/>
    <mergeCell ref="B77:I77"/>
    <mergeCell ref="C66:D66"/>
    <mergeCell ref="B68:I68"/>
    <mergeCell ref="C87:H87"/>
    <mergeCell ref="B75:I75"/>
    <mergeCell ref="B76:I76"/>
    <mergeCell ref="C32:I32"/>
    <mergeCell ref="C33:D33"/>
    <mergeCell ref="E33:G33"/>
    <mergeCell ref="A23:B23"/>
    <mergeCell ref="C23:H23"/>
    <mergeCell ref="A24:B24"/>
    <mergeCell ref="D90:F90"/>
    <mergeCell ref="B69:I69"/>
    <mergeCell ref="B50:I50"/>
    <mergeCell ref="B51:I51"/>
    <mergeCell ref="B48:I48"/>
    <mergeCell ref="B49:I49"/>
    <mergeCell ref="A20:B20"/>
    <mergeCell ref="C20:H20"/>
    <mergeCell ref="A21:B21"/>
    <mergeCell ref="C21:H21"/>
    <mergeCell ref="D6:I6"/>
    <mergeCell ref="B56:I56"/>
    <mergeCell ref="B39:H39"/>
    <mergeCell ref="B40:I41"/>
    <mergeCell ref="B43:I43"/>
    <mergeCell ref="A1:I1"/>
    <mergeCell ref="B3:F3"/>
    <mergeCell ref="B25:I25"/>
    <mergeCell ref="A26:B26"/>
    <mergeCell ref="C27:D27"/>
    <mergeCell ref="E27:G27"/>
    <mergeCell ref="B12:I12"/>
    <mergeCell ref="B13:I14"/>
    <mergeCell ref="B16:H16"/>
    <mergeCell ref="B17:I18"/>
    <mergeCell ref="A19:B19"/>
    <mergeCell ref="C19:H19"/>
    <mergeCell ref="C65:D65"/>
    <mergeCell ref="C57:I57"/>
    <mergeCell ref="A58:B58"/>
    <mergeCell ref="C58:I58"/>
    <mergeCell ref="A59:B59"/>
    <mergeCell ref="B62:I62"/>
    <mergeCell ref="C63:D63"/>
    <mergeCell ref="C59:I59"/>
    <mergeCell ref="B53:I53"/>
    <mergeCell ref="A54:B54"/>
    <mergeCell ref="B55:G55"/>
    <mergeCell ref="C22:H22"/>
    <mergeCell ref="C28:G28"/>
    <mergeCell ref="C29:D29"/>
    <mergeCell ref="E29:G29"/>
    <mergeCell ref="E37:G37"/>
    <mergeCell ref="B46:I46"/>
    <mergeCell ref="B47:I47"/>
    <mergeCell ref="B44:I44"/>
    <mergeCell ref="A30:B30"/>
    <mergeCell ref="C30:I30"/>
    <mergeCell ref="C31:D31"/>
    <mergeCell ref="E31:G31"/>
    <mergeCell ref="A22:B22"/>
  </mergeCells>
  <pageMargins left="0.62992125984251968" right="0.39370078740157483" top="0.59055118110236227" bottom="0.47244094488188981" header="0" footer="0.31496062992125984"/>
  <pageSetup paperSize="9" firstPageNumber="0" orientation="portrait" r:id="rId1"/>
  <headerFooter>
    <oddFooter>&amp;R&amp;8  MDI 0001 - 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5"/>
  <sheetViews>
    <sheetView view="pageLayout" workbookViewId="0">
      <selection activeCell="F14" sqref="F14:J14"/>
    </sheetView>
  </sheetViews>
  <sheetFormatPr defaultRowHeight="15"/>
  <cols>
    <col min="1" max="1" width="11.42578125"/>
    <col min="2" max="2" width="7.85546875" customWidth="1"/>
    <col min="3" max="4" width="8.7109375"/>
    <col min="5" max="5" width="10.140625"/>
    <col min="6" max="7" width="9"/>
    <col min="8" max="8" width="8.7109375"/>
    <col min="9" max="9" width="9.42578125"/>
    <col min="10" max="10" width="6.7109375" customWidth="1"/>
    <col min="11" max="1025" width="8.7109375"/>
  </cols>
  <sheetData>
    <row r="1" spans="1:10" ht="12.75" customHeight="1">
      <c r="A1" s="208" t="s">
        <v>61</v>
      </c>
      <c r="B1" s="208"/>
      <c r="C1" s="208"/>
      <c r="D1" s="208"/>
      <c r="E1" s="208"/>
      <c r="F1" s="208"/>
      <c r="G1" s="208"/>
      <c r="H1" s="208"/>
      <c r="I1" s="208"/>
      <c r="J1" s="208"/>
    </row>
    <row r="2" spans="1:10" ht="12.75" customHeight="1">
      <c r="A2" s="74" t="s">
        <v>1</v>
      </c>
      <c r="B2" s="209" t="str">
        <f>DADOS!B3</f>
        <v xml:space="preserve">CRECHE MUNICIPAL NEUCEIA GONÇALO </v>
      </c>
      <c r="C2" s="209"/>
      <c r="D2" s="209"/>
      <c r="E2" s="209"/>
      <c r="F2" s="209"/>
      <c r="G2" s="209"/>
      <c r="H2" s="209"/>
      <c r="I2" s="209"/>
      <c r="J2" s="209"/>
    </row>
    <row r="3" spans="1:10" ht="12.75" customHeight="1">
      <c r="A3" s="74" t="s">
        <v>2</v>
      </c>
      <c r="B3" s="209" t="str">
        <f>DADOS!B4</f>
        <v>PREFEITURA MUNICIPAL DE TABATINGA</v>
      </c>
      <c r="C3" s="209"/>
      <c r="D3" s="209"/>
      <c r="E3" s="209"/>
      <c r="F3" s="209"/>
      <c r="G3" s="209"/>
      <c r="H3" s="209"/>
      <c r="I3" s="209"/>
      <c r="J3" s="209"/>
    </row>
    <row r="4" spans="1:10" ht="13.5" customHeight="1">
      <c r="A4" s="74" t="s">
        <v>62</v>
      </c>
      <c r="B4" s="209" t="str">
        <f>DADOS!B6</f>
        <v>RUA 18 DE DEZEMBRO,251</v>
      </c>
      <c r="C4" s="209"/>
      <c r="D4" s="209"/>
      <c r="E4" s="209"/>
      <c r="F4" s="209"/>
      <c r="G4" s="209"/>
      <c r="H4" s="209"/>
      <c r="I4" s="209"/>
      <c r="J4" s="209"/>
    </row>
    <row r="5" spans="1:10" ht="7.15" customHeight="1">
      <c r="A5" s="63"/>
      <c r="B5" s="63"/>
      <c r="C5" s="63"/>
      <c r="D5" s="63"/>
      <c r="E5" s="63"/>
      <c r="F5" s="63"/>
      <c r="G5" s="63"/>
      <c r="H5" s="63"/>
      <c r="I5" s="63"/>
      <c r="J5" s="63"/>
    </row>
    <row r="6" spans="1:10" ht="32.450000000000003" customHeight="1">
      <c r="A6" s="205" t="s">
        <v>63</v>
      </c>
      <c r="B6" s="205"/>
      <c r="C6" s="210" t="s">
        <v>438</v>
      </c>
      <c r="D6" s="210"/>
      <c r="E6" s="210"/>
      <c r="F6" s="210"/>
      <c r="G6" s="210"/>
      <c r="H6" s="210"/>
      <c r="I6" s="210"/>
      <c r="J6" s="210"/>
    </row>
    <row r="7" spans="1:10" ht="24.6" customHeight="1">
      <c r="A7" s="205" t="s">
        <v>64</v>
      </c>
      <c r="B7" s="205"/>
      <c r="C7" s="211" t="s">
        <v>121</v>
      </c>
      <c r="D7" s="211"/>
      <c r="E7" s="211"/>
      <c r="F7" s="211"/>
      <c r="G7" s="211"/>
      <c r="H7" s="211"/>
      <c r="I7" s="211"/>
      <c r="J7" s="211"/>
    </row>
    <row r="8" spans="1:10" ht="49.5" customHeight="1">
      <c r="A8" s="205" t="s">
        <v>65</v>
      </c>
      <c r="B8" s="212"/>
      <c r="C8" s="213" t="s">
        <v>113</v>
      </c>
      <c r="D8" s="214"/>
      <c r="E8" s="214"/>
      <c r="F8" s="214"/>
      <c r="G8" s="214" t="s">
        <v>439</v>
      </c>
      <c r="H8" s="214"/>
      <c r="I8" s="214"/>
      <c r="J8" s="215"/>
    </row>
    <row r="9" spans="1:10">
      <c r="A9" s="61"/>
      <c r="B9" s="61"/>
      <c r="C9" s="62"/>
      <c r="D9" s="62"/>
      <c r="E9" s="62"/>
      <c r="F9" s="62"/>
      <c r="G9" s="61"/>
      <c r="H9" s="61"/>
      <c r="I9" s="61"/>
      <c r="J9" s="61"/>
    </row>
    <row r="10" spans="1:10">
      <c r="A10" s="216" t="s">
        <v>131</v>
      </c>
      <c r="B10" s="216"/>
      <c r="C10" s="216"/>
      <c r="D10" s="216"/>
      <c r="E10" s="216"/>
      <c r="F10" s="216"/>
      <c r="G10" s="216"/>
      <c r="H10" s="216"/>
      <c r="I10" s="216"/>
      <c r="J10" s="216"/>
    </row>
    <row r="11" spans="1:10">
      <c r="A11" s="205" t="s">
        <v>66</v>
      </c>
      <c r="B11" s="205"/>
      <c r="C11" s="205" t="s">
        <v>17</v>
      </c>
      <c r="D11" s="205"/>
      <c r="E11" s="205"/>
      <c r="F11" s="205" t="s">
        <v>67</v>
      </c>
      <c r="G11" s="205"/>
      <c r="H11" s="205" t="s">
        <v>68</v>
      </c>
      <c r="I11" s="205"/>
      <c r="J11" s="205"/>
    </row>
    <row r="12" spans="1:10">
      <c r="A12" s="207" t="str">
        <f>DADOS!B20</f>
        <v>E</v>
      </c>
      <c r="B12" s="207"/>
      <c r="C12" s="207" t="str">
        <f>DADOS!B18</f>
        <v>PRÉ ESCOLA</v>
      </c>
      <c r="D12" s="207"/>
      <c r="E12" s="207"/>
      <c r="F12" s="207" t="str">
        <f>DADOS!B21</f>
        <v>E-5</v>
      </c>
      <c r="G12" s="207"/>
      <c r="H12" s="207" t="str">
        <f>DADOS!B16</f>
        <v>300 MJ/m²</v>
      </c>
      <c r="I12" s="207"/>
      <c r="J12" s="207"/>
    </row>
    <row r="13" spans="1:10">
      <c r="A13" s="205" t="s">
        <v>69</v>
      </c>
      <c r="B13" s="205"/>
      <c r="C13" s="205"/>
      <c r="D13" s="205"/>
      <c r="E13" s="205"/>
      <c r="F13" s="205"/>
      <c r="G13" s="205"/>
      <c r="H13" s="205"/>
      <c r="I13" s="205"/>
      <c r="J13" s="205"/>
    </row>
    <row r="14" spans="1:10">
      <c r="A14" s="205" t="s">
        <v>70</v>
      </c>
      <c r="B14" s="205"/>
      <c r="C14" s="205"/>
      <c r="D14" s="205"/>
      <c r="E14" s="205"/>
      <c r="F14" s="205" t="s">
        <v>71</v>
      </c>
      <c r="G14" s="205"/>
      <c r="H14" s="205"/>
      <c r="I14" s="205"/>
      <c r="J14" s="205"/>
    </row>
    <row r="15" spans="1:10">
      <c r="A15" s="205" t="str">
        <f>DADOS!B19</f>
        <v>LEVE</v>
      </c>
      <c r="B15" s="205"/>
      <c r="C15" s="205"/>
      <c r="D15" s="205"/>
      <c r="E15" s="205"/>
      <c r="F15" s="205" t="str">
        <f>DADOS!B16</f>
        <v>300 MJ/m²</v>
      </c>
      <c r="G15" s="205"/>
      <c r="H15" s="205"/>
      <c r="I15" s="205"/>
      <c r="J15" s="205"/>
    </row>
    <row r="16" spans="1:10">
      <c r="A16" s="61"/>
      <c r="B16" s="61"/>
      <c r="C16" s="61"/>
      <c r="D16" s="61"/>
      <c r="E16" s="61"/>
      <c r="F16" s="61"/>
      <c r="G16" s="61"/>
      <c r="H16" s="61"/>
      <c r="I16" s="61"/>
      <c r="J16" s="61"/>
    </row>
    <row r="17" spans="1:10">
      <c r="A17" s="61"/>
      <c r="B17" s="61"/>
      <c r="C17" s="61"/>
      <c r="D17" s="61"/>
      <c r="E17" s="61"/>
      <c r="F17" s="61"/>
      <c r="G17" s="61"/>
      <c r="H17" s="61"/>
      <c r="I17" s="61"/>
      <c r="J17" s="61"/>
    </row>
    <row r="18" spans="1:10">
      <c r="A18" s="61"/>
      <c r="B18" s="61"/>
      <c r="C18" s="61"/>
      <c r="D18" s="61"/>
      <c r="E18" s="61"/>
      <c r="F18" s="61"/>
      <c r="G18" s="61"/>
      <c r="H18" s="61"/>
      <c r="I18" s="61"/>
      <c r="J18" s="61"/>
    </row>
    <row r="19" spans="1:10">
      <c r="A19" s="61"/>
      <c r="B19" s="61"/>
      <c r="C19" s="61"/>
      <c r="D19" s="61"/>
      <c r="E19" s="61"/>
      <c r="F19" s="61"/>
      <c r="G19" s="61"/>
      <c r="H19" s="61"/>
      <c r="I19" s="61"/>
      <c r="J19" s="61"/>
    </row>
    <row r="22" spans="1:10">
      <c r="J22" s="158"/>
    </row>
    <row r="23" spans="1:10" ht="14.45" customHeight="1">
      <c r="B23" s="206" t="str">
        <f>DADOS!B33</f>
        <v xml:space="preserve">Rafael Augusto Pelegrine Rocha - Engenheiro Civil - CREA PR 13.0486/D 
</v>
      </c>
      <c r="C23" s="206"/>
      <c r="D23" s="206"/>
      <c r="E23" s="206"/>
      <c r="F23" s="206"/>
      <c r="G23" s="206"/>
      <c r="H23" s="206"/>
      <c r="I23" s="206"/>
      <c r="J23" s="153"/>
    </row>
    <row r="24" spans="1:10">
      <c r="A24" s="153"/>
      <c r="B24" s="153"/>
      <c r="C24" s="153"/>
      <c r="D24" s="153"/>
      <c r="E24" s="153"/>
      <c r="F24" s="153"/>
      <c r="G24" s="153"/>
      <c r="H24" s="153"/>
      <c r="I24" s="153"/>
      <c r="J24" s="153"/>
    </row>
    <row r="25" spans="1:10">
      <c r="A25" s="153"/>
      <c r="B25" s="153"/>
      <c r="C25" s="153"/>
      <c r="D25" s="153"/>
      <c r="E25" s="153"/>
      <c r="F25" s="153"/>
      <c r="G25" s="153"/>
      <c r="H25" s="153"/>
      <c r="I25" s="153"/>
      <c r="J25" s="153"/>
    </row>
  </sheetData>
  <mergeCells count="26">
    <mergeCell ref="A1:J1"/>
    <mergeCell ref="B2:J2"/>
    <mergeCell ref="B3:J3"/>
    <mergeCell ref="B4:J4"/>
    <mergeCell ref="A15:E15"/>
    <mergeCell ref="F15:J15"/>
    <mergeCell ref="A6:B6"/>
    <mergeCell ref="C6:J6"/>
    <mergeCell ref="A12:B12"/>
    <mergeCell ref="A13:J13"/>
    <mergeCell ref="A7:B7"/>
    <mergeCell ref="C7:J7"/>
    <mergeCell ref="A8:B8"/>
    <mergeCell ref="C8:F8"/>
    <mergeCell ref="G8:J8"/>
    <mergeCell ref="A10:J10"/>
    <mergeCell ref="A11:B11"/>
    <mergeCell ref="C11:E11"/>
    <mergeCell ref="F11:G11"/>
    <mergeCell ref="H11:J11"/>
    <mergeCell ref="B23:I23"/>
    <mergeCell ref="A14:E14"/>
    <mergeCell ref="F14:J14"/>
    <mergeCell ref="C12:E12"/>
    <mergeCell ref="F12:G12"/>
    <mergeCell ref="H12:J12"/>
  </mergeCells>
  <pageMargins left="0.62992125984251968" right="0.39370078740157483" top="0.59055118110236215" bottom="0.47244094488188976" header="0" footer="0.31496062992125984"/>
  <pageSetup paperSize="9" firstPageNumber="0" orientation="portrait" r:id="rId1"/>
  <headerFooter>
    <oddFooter>&amp;R&amp;8 0001 - Anexo 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0"/>
  <sheetViews>
    <sheetView view="pageLayout" zoomScale="130" zoomScalePageLayoutView="130" workbookViewId="0">
      <selection activeCell="A48" sqref="A48:D48"/>
    </sheetView>
  </sheetViews>
  <sheetFormatPr defaultRowHeight="15"/>
  <cols>
    <col min="1" max="1" width="9.85546875"/>
    <col min="2" max="2" width="8.7109375"/>
    <col min="3" max="3" width="6.28515625"/>
    <col min="4" max="4" width="0" hidden="1"/>
    <col min="5" max="5" width="8.28515625"/>
    <col min="6" max="6" width="7.140625"/>
    <col min="7" max="7" width="9"/>
    <col min="8" max="8" width="0" hidden="1"/>
    <col min="9" max="10" width="8.7109375"/>
    <col min="11" max="11" width="11.5703125"/>
    <col min="12" max="1025" width="8.7109375"/>
  </cols>
  <sheetData>
    <row r="1" spans="1:12">
      <c r="A1" s="222" t="s">
        <v>72</v>
      </c>
      <c r="B1" s="223"/>
      <c r="C1" s="223"/>
      <c r="D1" s="223"/>
      <c r="E1" s="223"/>
      <c r="F1" s="223"/>
      <c r="G1" s="223"/>
      <c r="H1" s="223"/>
      <c r="I1" s="223"/>
      <c r="J1" s="223"/>
      <c r="K1" s="223"/>
      <c r="L1" s="224"/>
    </row>
    <row r="2" spans="1:12">
      <c r="A2" s="149" t="s">
        <v>29</v>
      </c>
      <c r="B2" s="150" t="str">
        <f>DADOS!B3</f>
        <v xml:space="preserve">CRECHE MUNICIPAL NEUCEIA GONÇALO </v>
      </c>
      <c r="C2" s="151"/>
      <c r="D2" s="151"/>
      <c r="E2" s="151"/>
      <c r="F2" s="151"/>
      <c r="G2" s="151"/>
      <c r="H2" s="151"/>
      <c r="I2" s="151"/>
      <c r="J2" s="151"/>
      <c r="K2" s="151"/>
      <c r="L2" s="152"/>
    </row>
    <row r="3" spans="1:12" ht="15" customHeight="1">
      <c r="A3" s="75" t="s">
        <v>31</v>
      </c>
      <c r="B3" s="65" t="str">
        <f>DADOS!B6</f>
        <v>RUA 18 DE DEZEMBRO,251</v>
      </c>
      <c r="C3" s="64"/>
      <c r="D3" s="64"/>
      <c r="E3" s="64"/>
      <c r="F3" s="64"/>
      <c r="G3" s="64"/>
      <c r="H3" s="64"/>
      <c r="I3" s="64"/>
      <c r="J3" s="64"/>
      <c r="K3" s="64"/>
      <c r="L3" s="76"/>
    </row>
    <row r="4" spans="1:12">
      <c r="A4" s="75" t="s">
        <v>73</v>
      </c>
      <c r="B4" s="65" t="str">
        <f>DADOS!B7</f>
        <v>TABATINGA</v>
      </c>
      <c r="C4" s="65"/>
      <c r="D4" s="65"/>
      <c r="E4" s="65"/>
      <c r="F4" s="65"/>
      <c r="G4" s="66" t="s">
        <v>74</v>
      </c>
      <c r="H4" s="65"/>
      <c r="I4" s="65" t="str">
        <f>DADOS!B22</f>
        <v>rafael@whiteengenharia.com.br</v>
      </c>
      <c r="J4" s="64"/>
      <c r="K4" s="64"/>
      <c r="L4" s="77"/>
    </row>
    <row r="5" spans="1:12">
      <c r="A5" s="75" t="s">
        <v>6</v>
      </c>
      <c r="B5" s="65" t="str">
        <f>DADOS!B8</f>
        <v>SP</v>
      </c>
      <c r="C5" s="65"/>
      <c r="D5" s="65"/>
      <c r="E5" s="65"/>
      <c r="F5" s="65"/>
      <c r="G5" s="66" t="s">
        <v>75</v>
      </c>
      <c r="H5" s="65"/>
      <c r="I5" s="65" t="str">
        <f>DADOS!B23</f>
        <v>(043) 3020-3312</v>
      </c>
      <c r="J5" s="64"/>
      <c r="K5" s="64"/>
      <c r="L5" s="77"/>
    </row>
    <row r="6" spans="1:12">
      <c r="A6" s="75" t="s">
        <v>30</v>
      </c>
      <c r="B6" s="65" t="str">
        <f>DADOS!B4</f>
        <v>PREFEITURA MUNICIPAL DE TABATINGA</v>
      </c>
      <c r="C6" s="65"/>
      <c r="D6" s="65"/>
      <c r="E6" s="65"/>
      <c r="F6" s="65"/>
      <c r="G6" s="65"/>
      <c r="H6" s="65"/>
      <c r="I6" s="65"/>
      <c r="J6" s="65"/>
      <c r="K6" s="65"/>
      <c r="L6" s="77"/>
    </row>
    <row r="7" spans="1:12">
      <c r="A7" s="75" t="s">
        <v>32</v>
      </c>
      <c r="B7" s="65" t="str">
        <f>DADOS!B17</f>
        <v>EDUCACIONAL</v>
      </c>
      <c r="C7" s="65"/>
      <c r="D7" s="64"/>
      <c r="E7" s="64"/>
      <c r="F7" s="65"/>
      <c r="G7" s="65"/>
      <c r="H7" s="65"/>
      <c r="I7" s="65"/>
      <c r="J7" s="65"/>
      <c r="K7" s="65"/>
      <c r="L7" s="77"/>
    </row>
    <row r="8" spans="1:12" ht="18.75" customHeight="1">
      <c r="A8" s="78"/>
      <c r="B8" s="67"/>
      <c r="C8" s="67"/>
      <c r="D8" s="67"/>
      <c r="E8" s="67"/>
      <c r="F8" s="68"/>
      <c r="G8" s="68"/>
      <c r="H8" s="68"/>
      <c r="I8" s="68"/>
      <c r="J8" s="68"/>
      <c r="K8" s="68"/>
      <c r="L8" s="79"/>
    </row>
    <row r="9" spans="1:12" ht="18.75" customHeight="1">
      <c r="A9" s="80" t="s">
        <v>76</v>
      </c>
      <c r="B9" s="225" t="s">
        <v>133</v>
      </c>
      <c r="C9" s="225"/>
      <c r="D9" s="225"/>
      <c r="E9" s="225"/>
      <c r="F9" s="225"/>
      <c r="G9" s="225"/>
      <c r="H9" s="225"/>
      <c r="I9" s="225"/>
      <c r="J9" s="225"/>
      <c r="K9" s="225"/>
      <c r="L9" s="81"/>
    </row>
    <row r="10" spans="1:12">
      <c r="A10" s="82"/>
      <c r="B10" s="225"/>
      <c r="C10" s="225"/>
      <c r="D10" s="225"/>
      <c r="E10" s="225"/>
      <c r="F10" s="225"/>
      <c r="G10" s="225"/>
      <c r="H10" s="225"/>
      <c r="I10" s="225"/>
      <c r="J10" s="225"/>
      <c r="K10" s="225"/>
      <c r="L10" s="81"/>
    </row>
    <row r="11" spans="1:12" ht="21" customHeight="1">
      <c r="A11" s="82"/>
      <c r="B11" s="225"/>
      <c r="C11" s="225"/>
      <c r="D11" s="225"/>
      <c r="E11" s="225"/>
      <c r="F11" s="225"/>
      <c r="G11" s="225"/>
      <c r="H11" s="225"/>
      <c r="I11" s="225"/>
      <c r="J11" s="225"/>
      <c r="K11" s="225"/>
      <c r="L11" s="81"/>
    </row>
    <row r="12" spans="1:12">
      <c r="A12" s="78"/>
      <c r="B12" s="225"/>
      <c r="C12" s="225"/>
      <c r="D12" s="225"/>
      <c r="E12" s="225"/>
      <c r="F12" s="225"/>
      <c r="G12" s="225"/>
      <c r="H12" s="225"/>
      <c r="I12" s="225"/>
      <c r="J12" s="225"/>
      <c r="K12" s="225"/>
      <c r="L12" s="79"/>
    </row>
    <row r="13" spans="1:12">
      <c r="A13" s="78"/>
      <c r="B13" s="69"/>
      <c r="C13" s="69"/>
      <c r="D13" s="69"/>
      <c r="E13" s="69"/>
      <c r="F13" s="69"/>
      <c r="G13" s="69"/>
      <c r="H13" s="69"/>
      <c r="I13" s="69"/>
      <c r="J13" s="69"/>
      <c r="K13" s="69"/>
      <c r="L13" s="79"/>
    </row>
    <row r="14" spans="1:12" ht="15" customHeight="1">
      <c r="A14" s="83" t="s">
        <v>77</v>
      </c>
      <c r="B14" s="225" t="s">
        <v>134</v>
      </c>
      <c r="C14" s="225"/>
      <c r="D14" s="225"/>
      <c r="E14" s="225"/>
      <c r="F14" s="225"/>
      <c r="G14" s="225"/>
      <c r="H14" s="225"/>
      <c r="I14" s="225"/>
      <c r="J14" s="225"/>
      <c r="K14" s="225"/>
      <c r="L14" s="79"/>
    </row>
    <row r="15" spans="1:12" ht="19.5" customHeight="1">
      <c r="A15" s="78"/>
      <c r="B15" s="225"/>
      <c r="C15" s="225"/>
      <c r="D15" s="225"/>
      <c r="E15" s="225"/>
      <c r="F15" s="225"/>
      <c r="G15" s="225"/>
      <c r="H15" s="225"/>
      <c r="I15" s="225"/>
      <c r="J15" s="225"/>
      <c r="K15" s="225"/>
      <c r="L15" s="79"/>
    </row>
    <row r="16" spans="1:12">
      <c r="A16" s="78"/>
      <c r="B16" s="69"/>
      <c r="C16" s="69"/>
      <c r="D16" s="69"/>
      <c r="E16" s="69"/>
      <c r="F16" s="69"/>
      <c r="G16" s="69"/>
      <c r="H16" s="69"/>
      <c r="I16" s="69"/>
      <c r="J16" s="69"/>
      <c r="K16" s="69"/>
      <c r="L16" s="79"/>
    </row>
    <row r="17" spans="1:12" ht="14.1" customHeight="1">
      <c r="A17" s="83" t="s">
        <v>78</v>
      </c>
      <c r="B17" s="226" t="s">
        <v>135</v>
      </c>
      <c r="C17" s="226"/>
      <c r="D17" s="226"/>
      <c r="E17" s="226"/>
      <c r="F17" s="226"/>
      <c r="G17" s="226"/>
      <c r="H17" s="226"/>
      <c r="I17" s="226"/>
      <c r="J17" s="226"/>
      <c r="K17" s="226"/>
      <c r="L17" s="79"/>
    </row>
    <row r="18" spans="1:12">
      <c r="A18" s="83"/>
      <c r="B18" s="226"/>
      <c r="C18" s="226"/>
      <c r="D18" s="226"/>
      <c r="E18" s="226"/>
      <c r="F18" s="226"/>
      <c r="G18" s="226"/>
      <c r="H18" s="226"/>
      <c r="I18" s="226"/>
      <c r="J18" s="226"/>
      <c r="K18" s="226"/>
      <c r="L18" s="79"/>
    </row>
    <row r="19" spans="1:12">
      <c r="A19" s="83"/>
      <c r="B19" s="226"/>
      <c r="C19" s="226"/>
      <c r="D19" s="226"/>
      <c r="E19" s="226"/>
      <c r="F19" s="226"/>
      <c r="G19" s="226"/>
      <c r="H19" s="226"/>
      <c r="I19" s="226"/>
      <c r="J19" s="226"/>
      <c r="K19" s="226"/>
      <c r="L19" s="79"/>
    </row>
    <row r="20" spans="1:12">
      <c r="A20" s="83"/>
      <c r="B20" s="67"/>
      <c r="C20" s="67"/>
      <c r="D20" s="67"/>
      <c r="E20" s="67"/>
      <c r="F20" s="68"/>
      <c r="G20" s="68"/>
      <c r="H20" s="68"/>
      <c r="I20" s="68"/>
      <c r="J20" s="68"/>
      <c r="K20" s="68"/>
      <c r="L20" s="79"/>
    </row>
    <row r="21" spans="1:12" ht="14.1" customHeight="1">
      <c r="A21" s="83" t="s">
        <v>79</v>
      </c>
      <c r="B21" s="225" t="s">
        <v>132</v>
      </c>
      <c r="C21" s="225"/>
      <c r="D21" s="225"/>
      <c r="E21" s="225"/>
      <c r="F21" s="225"/>
      <c r="G21" s="225"/>
      <c r="H21" s="225"/>
      <c r="I21" s="225"/>
      <c r="J21" s="225"/>
      <c r="K21" s="225"/>
      <c r="L21" s="79"/>
    </row>
    <row r="22" spans="1:12">
      <c r="A22" s="83"/>
      <c r="B22" s="225"/>
      <c r="C22" s="225"/>
      <c r="D22" s="225"/>
      <c r="E22" s="225"/>
      <c r="F22" s="225"/>
      <c r="G22" s="225"/>
      <c r="H22" s="225"/>
      <c r="I22" s="225"/>
      <c r="J22" s="225"/>
      <c r="K22" s="225"/>
      <c r="L22" s="79"/>
    </row>
    <row r="23" spans="1:12">
      <c r="A23" s="83"/>
      <c r="B23" s="225"/>
      <c r="C23" s="225"/>
      <c r="D23" s="225"/>
      <c r="E23" s="225"/>
      <c r="F23" s="225"/>
      <c r="G23" s="225"/>
      <c r="H23" s="225"/>
      <c r="I23" s="225"/>
      <c r="J23" s="225"/>
      <c r="K23" s="225"/>
      <c r="L23" s="79"/>
    </row>
    <row r="24" spans="1:12" ht="39" customHeight="1">
      <c r="A24" s="83"/>
      <c r="B24" s="225"/>
      <c r="C24" s="225"/>
      <c r="D24" s="225"/>
      <c r="E24" s="225"/>
      <c r="F24" s="225"/>
      <c r="G24" s="225"/>
      <c r="H24" s="225"/>
      <c r="I24" s="225"/>
      <c r="J24" s="225"/>
      <c r="K24" s="225"/>
      <c r="L24" s="79"/>
    </row>
    <row r="25" spans="1:12">
      <c r="A25" s="83"/>
      <c r="B25" s="67"/>
      <c r="C25" s="67"/>
      <c r="D25" s="67"/>
      <c r="E25" s="67"/>
      <c r="F25" s="68"/>
      <c r="G25" s="68"/>
      <c r="H25" s="68"/>
      <c r="I25" s="68"/>
      <c r="J25" s="68"/>
      <c r="K25" s="68"/>
      <c r="L25" s="79"/>
    </row>
    <row r="26" spans="1:12" ht="14.1" customHeight="1">
      <c r="A26" s="83" t="s">
        <v>80</v>
      </c>
      <c r="B26" s="225" t="s">
        <v>136</v>
      </c>
      <c r="C26" s="225"/>
      <c r="D26" s="225"/>
      <c r="E26" s="225"/>
      <c r="F26" s="225"/>
      <c r="G26" s="225"/>
      <c r="H26" s="225"/>
      <c r="I26" s="225"/>
      <c r="J26" s="225"/>
      <c r="K26" s="225"/>
      <c r="L26" s="79"/>
    </row>
    <row r="27" spans="1:12" ht="21.75" customHeight="1">
      <c r="A27" s="83"/>
      <c r="B27" s="225"/>
      <c r="C27" s="225"/>
      <c r="D27" s="225"/>
      <c r="E27" s="225"/>
      <c r="F27" s="225"/>
      <c r="G27" s="225"/>
      <c r="H27" s="225"/>
      <c r="I27" s="225"/>
      <c r="J27" s="225"/>
      <c r="K27" s="225"/>
      <c r="L27" s="79"/>
    </row>
    <row r="28" spans="1:12">
      <c r="A28" s="83"/>
      <c r="B28" s="67"/>
      <c r="C28" s="67"/>
      <c r="D28" s="67"/>
      <c r="E28" s="67"/>
      <c r="F28" s="68"/>
      <c r="G28" s="68"/>
      <c r="H28" s="68"/>
      <c r="I28" s="68"/>
      <c r="J28" s="68"/>
      <c r="K28" s="68"/>
      <c r="L28" s="79"/>
    </row>
    <row r="29" spans="1:12" ht="14.1" customHeight="1">
      <c r="A29" s="83" t="s">
        <v>81</v>
      </c>
      <c r="B29" s="225" t="s">
        <v>137</v>
      </c>
      <c r="C29" s="225"/>
      <c r="D29" s="225"/>
      <c r="E29" s="225"/>
      <c r="F29" s="225"/>
      <c r="G29" s="225"/>
      <c r="H29" s="225"/>
      <c r="I29" s="225"/>
      <c r="J29" s="225"/>
      <c r="K29" s="225"/>
      <c r="L29" s="79"/>
    </row>
    <row r="30" spans="1:12">
      <c r="A30" s="83"/>
      <c r="B30" s="225"/>
      <c r="C30" s="225"/>
      <c r="D30" s="225"/>
      <c r="E30" s="225"/>
      <c r="F30" s="225"/>
      <c r="G30" s="225"/>
      <c r="H30" s="225"/>
      <c r="I30" s="225"/>
      <c r="J30" s="225"/>
      <c r="K30" s="225"/>
      <c r="L30" s="79"/>
    </row>
    <row r="31" spans="1:12">
      <c r="A31" s="83"/>
      <c r="B31" s="67"/>
      <c r="C31" s="67"/>
      <c r="D31" s="67"/>
      <c r="E31" s="67"/>
      <c r="F31" s="68"/>
      <c r="G31" s="68"/>
      <c r="H31" s="68"/>
      <c r="I31" s="68"/>
      <c r="J31" s="68"/>
      <c r="K31" s="68"/>
      <c r="L31" s="79"/>
    </row>
    <row r="32" spans="1:12" ht="14.1" customHeight="1">
      <c r="A32" s="83" t="s">
        <v>82</v>
      </c>
      <c r="B32" s="225" t="s">
        <v>138</v>
      </c>
      <c r="C32" s="225"/>
      <c r="D32" s="225"/>
      <c r="E32" s="225"/>
      <c r="F32" s="225"/>
      <c r="G32" s="225"/>
      <c r="H32" s="225"/>
      <c r="I32" s="225"/>
      <c r="J32" s="225"/>
      <c r="K32" s="225"/>
      <c r="L32" s="79"/>
    </row>
    <row r="33" spans="1:12">
      <c r="A33" s="83"/>
      <c r="B33" s="225"/>
      <c r="C33" s="225"/>
      <c r="D33" s="225"/>
      <c r="E33" s="225"/>
      <c r="F33" s="225"/>
      <c r="G33" s="225"/>
      <c r="H33" s="225"/>
      <c r="I33" s="225"/>
      <c r="J33" s="225"/>
      <c r="K33" s="225"/>
      <c r="L33" s="79"/>
    </row>
    <row r="34" spans="1:12">
      <c r="A34" s="83"/>
      <c r="B34" s="225"/>
      <c r="C34" s="225"/>
      <c r="D34" s="225"/>
      <c r="E34" s="225"/>
      <c r="F34" s="225"/>
      <c r="G34" s="225"/>
      <c r="H34" s="225"/>
      <c r="I34" s="225"/>
      <c r="J34" s="225"/>
      <c r="K34" s="225"/>
      <c r="L34" s="79"/>
    </row>
    <row r="35" spans="1:12">
      <c r="A35" s="83"/>
      <c r="B35" s="67"/>
      <c r="C35" s="67"/>
      <c r="D35" s="67"/>
      <c r="E35" s="67"/>
      <c r="F35" s="68"/>
      <c r="G35" s="68"/>
      <c r="H35" s="68"/>
      <c r="I35" s="68"/>
      <c r="J35" s="68"/>
      <c r="K35" s="68"/>
      <c r="L35" s="79"/>
    </row>
    <row r="36" spans="1:12">
      <c r="A36" s="227" t="str">
        <f>DADOS!B28</f>
        <v>Londrina, 06  de janeiro de 2017.</v>
      </c>
      <c r="B36" s="228"/>
      <c r="C36" s="228"/>
      <c r="D36" s="228"/>
      <c r="E36" s="228"/>
      <c r="F36" s="228"/>
      <c r="G36" s="228"/>
      <c r="H36" s="228"/>
      <c r="I36" s="228"/>
      <c r="J36" s="228"/>
      <c r="K36" s="228"/>
      <c r="L36" s="229"/>
    </row>
    <row r="37" spans="1:12">
      <c r="A37" s="83"/>
      <c r="B37" s="67"/>
      <c r="C37" s="67"/>
      <c r="D37" s="67"/>
      <c r="E37" s="67"/>
      <c r="F37" s="68"/>
      <c r="G37" s="68"/>
      <c r="H37" s="68"/>
      <c r="I37" s="68"/>
      <c r="J37" s="68"/>
      <c r="K37" s="68"/>
      <c r="L37" s="79"/>
    </row>
    <row r="38" spans="1:12">
      <c r="A38" s="84"/>
      <c r="B38" s="64"/>
      <c r="C38" s="64"/>
      <c r="D38" s="64"/>
      <c r="E38" s="64"/>
      <c r="F38" s="64"/>
      <c r="G38" s="68"/>
      <c r="H38" s="68"/>
      <c r="I38" s="68"/>
      <c r="J38" s="68"/>
      <c r="K38" s="68"/>
      <c r="L38" s="79"/>
    </row>
    <row r="39" spans="1:12">
      <c r="A39" s="84"/>
      <c r="B39" s="64"/>
      <c r="C39" s="64"/>
      <c r="D39" s="64"/>
      <c r="E39" s="64"/>
      <c r="F39" s="64"/>
      <c r="G39" s="68"/>
      <c r="H39" s="68"/>
      <c r="I39" s="68"/>
      <c r="J39" s="68"/>
      <c r="K39" s="68"/>
      <c r="L39" s="79"/>
    </row>
    <row r="40" spans="1:12">
      <c r="A40" s="84"/>
      <c r="B40" s="64"/>
      <c r="C40" s="64"/>
      <c r="D40" s="64"/>
      <c r="E40" s="64"/>
      <c r="F40" s="64"/>
      <c r="G40" s="68"/>
      <c r="H40" s="68"/>
      <c r="I40" s="68"/>
      <c r="J40" s="68"/>
      <c r="K40" s="68"/>
      <c r="L40" s="79"/>
    </row>
    <row r="41" spans="1:12">
      <c r="A41" s="84"/>
      <c r="B41" s="64"/>
      <c r="C41" s="64"/>
      <c r="D41" s="64"/>
      <c r="E41" s="64"/>
      <c r="F41" s="64"/>
      <c r="G41" s="68"/>
      <c r="H41" s="68"/>
      <c r="I41" s="68"/>
      <c r="J41" s="68"/>
      <c r="K41" s="68"/>
      <c r="L41" s="79"/>
    </row>
    <row r="42" spans="1:12">
      <c r="A42" s="84"/>
      <c r="B42" s="64"/>
      <c r="C42" s="64"/>
      <c r="D42" s="64"/>
      <c r="E42" s="64"/>
      <c r="F42" s="64"/>
      <c r="G42" s="68"/>
      <c r="H42" s="68"/>
      <c r="I42" s="68"/>
      <c r="J42" s="68"/>
      <c r="K42" s="68"/>
      <c r="L42" s="79"/>
    </row>
    <row r="43" spans="1:12">
      <c r="A43" s="84"/>
      <c r="B43" s="64"/>
      <c r="C43" s="64"/>
      <c r="D43" s="64"/>
      <c r="E43" s="64"/>
      <c r="F43" s="64"/>
      <c r="G43" s="68"/>
      <c r="H43" s="68"/>
      <c r="I43" s="68"/>
      <c r="J43" s="68"/>
      <c r="K43" s="68"/>
      <c r="L43" s="79"/>
    </row>
    <row r="44" spans="1:12">
      <c r="A44" s="84"/>
      <c r="B44" s="64"/>
      <c r="C44" s="64"/>
      <c r="D44" s="64"/>
      <c r="E44" s="64"/>
      <c r="F44" s="64"/>
      <c r="G44" s="68"/>
      <c r="H44" s="68"/>
      <c r="I44" s="68"/>
      <c r="J44" s="68"/>
      <c r="K44" s="68"/>
      <c r="L44" s="79"/>
    </row>
    <row r="45" spans="1:12">
      <c r="A45" s="84"/>
      <c r="B45" s="230"/>
      <c r="C45" s="230"/>
      <c r="D45" s="230"/>
      <c r="E45" s="230"/>
      <c r="F45" s="64"/>
      <c r="G45" s="68"/>
      <c r="H45" s="68"/>
      <c r="I45" s="68"/>
      <c r="J45" s="68"/>
      <c r="K45" s="68"/>
      <c r="L45" s="79"/>
    </row>
    <row r="46" spans="1:12" ht="14.45" customHeight="1">
      <c r="A46" s="106"/>
      <c r="B46" s="107"/>
      <c r="C46" s="107"/>
      <c r="D46" s="107"/>
      <c r="E46" s="107"/>
      <c r="F46" s="68"/>
      <c r="G46" s="1"/>
      <c r="H46" s="103"/>
      <c r="I46" s="104"/>
      <c r="J46" s="104"/>
      <c r="K46" s="104"/>
      <c r="L46" s="105"/>
    </row>
    <row r="47" spans="1:12" ht="14.45" customHeight="1">
      <c r="A47" s="217" t="s">
        <v>436</v>
      </c>
      <c r="B47" s="218"/>
      <c r="C47" s="218"/>
      <c r="D47" s="219"/>
      <c r="E47" s="148"/>
      <c r="F47" s="147"/>
      <c r="G47" s="147"/>
      <c r="H47" s="103"/>
      <c r="I47" s="218" t="str">
        <f>DADOS!B4</f>
        <v>PREFEITURA MUNICIPAL DE TABATINGA</v>
      </c>
      <c r="J47" s="218"/>
      <c r="K47" s="218"/>
      <c r="L47" s="219"/>
    </row>
    <row r="48" spans="1:12" ht="24.75" customHeight="1">
      <c r="A48" s="217" t="s">
        <v>437</v>
      </c>
      <c r="B48" s="218"/>
      <c r="C48" s="218"/>
      <c r="D48" s="219"/>
      <c r="E48" s="147"/>
      <c r="F48" s="147"/>
      <c r="G48" s="147"/>
      <c r="H48" s="145"/>
      <c r="I48" s="220" t="str">
        <f>DADOS!B5</f>
        <v>71.989.685/0001-99</v>
      </c>
      <c r="J48" s="220"/>
      <c r="K48" s="220"/>
      <c r="L48" s="221"/>
    </row>
    <row r="49" spans="1:12">
      <c r="A49" s="146"/>
      <c r="B49" s="147"/>
      <c r="C49" s="147"/>
      <c r="D49" s="147"/>
      <c r="E49" s="147"/>
      <c r="F49" s="147"/>
      <c r="G49" s="147"/>
      <c r="H49" s="68"/>
      <c r="I49" s="1"/>
      <c r="J49" s="1"/>
      <c r="K49" s="1"/>
      <c r="L49" s="79"/>
    </row>
    <row r="50" spans="1:12">
      <c r="A50" s="85"/>
      <c r="B50" s="86"/>
      <c r="C50" s="86"/>
      <c r="D50" s="86"/>
      <c r="E50" s="86"/>
      <c r="F50" s="87"/>
      <c r="G50" s="87"/>
      <c r="H50" s="87"/>
      <c r="I50" s="87"/>
      <c r="J50" s="87"/>
      <c r="K50" s="87"/>
      <c r="L50" s="88"/>
    </row>
  </sheetData>
  <mergeCells count="14">
    <mergeCell ref="A48:D48"/>
    <mergeCell ref="I47:L47"/>
    <mergeCell ref="I48:L48"/>
    <mergeCell ref="A1:L1"/>
    <mergeCell ref="B9:K12"/>
    <mergeCell ref="B14:K15"/>
    <mergeCell ref="B17:K19"/>
    <mergeCell ref="B21:K24"/>
    <mergeCell ref="B26:K27"/>
    <mergeCell ref="B29:K30"/>
    <mergeCell ref="B32:K34"/>
    <mergeCell ref="A36:L36"/>
    <mergeCell ref="B45:E45"/>
    <mergeCell ref="A47:D47"/>
  </mergeCells>
  <pageMargins left="1.0236220472440944" right="0.11811023622047245" top="0" bottom="0.51181102362204722" header="0" footer="0.31496062992125984"/>
  <pageSetup paperSize="9" firstPageNumber="0" orientation="portrait" r:id="rId1"/>
  <headerFooter>
    <oddFooter>&amp;R&amp;8 1461 - Anexo 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4"/>
  <sheetViews>
    <sheetView view="pageLayout" workbookViewId="0">
      <selection activeCell="B73" sqref="B73"/>
    </sheetView>
  </sheetViews>
  <sheetFormatPr defaultRowHeight="15"/>
  <sheetData>
    <row r="1" spans="1:10">
      <c r="A1" s="243" t="s">
        <v>83</v>
      </c>
      <c r="B1" s="243"/>
      <c r="C1" s="243"/>
      <c r="D1" s="243"/>
      <c r="E1" s="243"/>
      <c r="F1" s="243"/>
      <c r="G1" s="243"/>
      <c r="H1" s="243"/>
      <c r="I1" s="243"/>
      <c r="J1" s="243"/>
    </row>
    <row r="2" spans="1:10">
      <c r="A2" s="244" t="s">
        <v>141</v>
      </c>
      <c r="B2" s="244"/>
      <c r="C2" s="244"/>
      <c r="D2" s="244"/>
      <c r="E2" s="244"/>
      <c r="F2" s="244"/>
      <c r="G2" s="244"/>
      <c r="H2" s="244"/>
      <c r="I2" s="244"/>
      <c r="J2" s="244"/>
    </row>
    <row r="3" spans="1:10">
      <c r="A3" s="17"/>
      <c r="B3" s="17"/>
      <c r="C3" s="17"/>
      <c r="D3" s="17"/>
      <c r="E3" s="17"/>
      <c r="F3" s="17"/>
      <c r="G3" s="17"/>
      <c r="H3" s="17"/>
      <c r="I3" s="17"/>
      <c r="J3" s="17"/>
    </row>
    <row r="4" spans="1:10">
      <c r="A4" s="18" t="s">
        <v>1</v>
      </c>
      <c r="B4" s="245" t="str">
        <f>DADOS!B3</f>
        <v xml:space="preserve">CRECHE MUNICIPAL NEUCEIA GONÇALO </v>
      </c>
      <c r="C4" s="245"/>
      <c r="D4" s="245"/>
      <c r="E4" s="245"/>
      <c r="F4" s="245"/>
      <c r="G4" s="245"/>
      <c r="H4" s="245"/>
      <c r="I4" s="245"/>
      <c r="J4" s="245"/>
    </row>
    <row r="5" spans="1:10">
      <c r="A5" s="18" t="s">
        <v>147</v>
      </c>
      <c r="B5" s="245" t="str">
        <f>DADOS!B4</f>
        <v>PREFEITURA MUNICIPAL DE TABATINGA</v>
      </c>
      <c r="C5" s="245"/>
      <c r="D5" s="245"/>
      <c r="E5" s="245"/>
      <c r="F5" s="245"/>
      <c r="G5" s="245"/>
      <c r="H5" s="245"/>
      <c r="I5" s="245"/>
      <c r="J5" s="245"/>
    </row>
    <row r="6" spans="1:10">
      <c r="A6" s="18" t="s">
        <v>84</v>
      </c>
      <c r="B6" s="246" t="s">
        <v>85</v>
      </c>
      <c r="C6" s="246"/>
      <c r="D6" s="246"/>
      <c r="E6" s="246"/>
      <c r="F6" s="246"/>
      <c r="G6" s="246"/>
      <c r="H6" s="246"/>
      <c r="I6" s="246"/>
      <c r="J6" s="246"/>
    </row>
    <row r="7" spans="1:10">
      <c r="A7" s="17"/>
      <c r="B7" s="246"/>
      <c r="C7" s="246"/>
      <c r="D7" s="246"/>
      <c r="E7" s="246"/>
      <c r="F7" s="246"/>
      <c r="G7" s="246"/>
      <c r="H7" s="246"/>
      <c r="I7" s="246"/>
      <c r="J7" s="246"/>
    </row>
    <row r="8" spans="1:10" ht="20.25" customHeight="1">
      <c r="A8" s="17"/>
      <c r="B8" s="246"/>
      <c r="C8" s="246"/>
      <c r="D8" s="246"/>
      <c r="E8" s="246"/>
      <c r="F8" s="246"/>
      <c r="G8" s="246"/>
      <c r="H8" s="246"/>
      <c r="I8" s="246"/>
      <c r="J8" s="246"/>
    </row>
    <row r="9" spans="1:10">
      <c r="A9" s="19" t="s">
        <v>7</v>
      </c>
      <c r="B9" s="20"/>
      <c r="C9" s="241">
        <f>DADOS!B9</f>
        <v>375.97</v>
      </c>
      <c r="D9" s="241"/>
      <c r="E9" s="17" t="s">
        <v>60</v>
      </c>
      <c r="F9" s="17"/>
      <c r="G9" s="17"/>
      <c r="H9" s="17"/>
      <c r="I9" s="17"/>
      <c r="J9" s="17"/>
    </row>
    <row r="10" spans="1:10">
      <c r="A10" s="19"/>
      <c r="B10" s="20"/>
      <c r="C10" s="108"/>
      <c r="D10" s="108"/>
      <c r="E10" s="17"/>
      <c r="F10" s="17"/>
      <c r="G10" s="17"/>
      <c r="H10" s="17"/>
      <c r="I10" s="17"/>
      <c r="J10" s="17"/>
    </row>
    <row r="11" spans="1:10">
      <c r="A11" s="11"/>
      <c r="B11" s="11" t="s">
        <v>117</v>
      </c>
      <c r="C11" s="16"/>
      <c r="D11" s="16"/>
      <c r="E11" s="16"/>
      <c r="F11" s="16"/>
      <c r="G11" s="16"/>
      <c r="H11" s="16"/>
      <c r="I11" s="16"/>
      <c r="J11" s="17"/>
    </row>
    <row r="12" spans="1:10">
      <c r="A12" s="10" t="s">
        <v>90</v>
      </c>
      <c r="B12" s="10"/>
      <c r="C12" s="10"/>
      <c r="D12" s="10"/>
      <c r="E12" s="10"/>
      <c r="F12" s="10"/>
      <c r="G12" s="10"/>
      <c r="H12" s="10"/>
      <c r="I12" s="10"/>
      <c r="J12" s="17"/>
    </row>
    <row r="13" spans="1:10">
      <c r="A13" s="16"/>
      <c r="B13" s="16"/>
      <c r="C13" s="242" t="s">
        <v>91</v>
      </c>
      <c r="D13" s="242"/>
      <c r="E13" s="16"/>
      <c r="F13" s="16"/>
      <c r="G13" s="16"/>
      <c r="H13" s="16"/>
      <c r="I13" s="16"/>
      <c r="J13" s="17"/>
    </row>
    <row r="14" spans="1:10">
      <c r="A14" s="16"/>
      <c r="B14" s="16"/>
      <c r="C14" s="242"/>
      <c r="D14" s="242"/>
      <c r="E14" s="16" t="s">
        <v>92</v>
      </c>
      <c r="F14" s="16"/>
      <c r="G14" s="16"/>
      <c r="H14" s="16"/>
      <c r="I14" s="16"/>
      <c r="J14" s="17"/>
    </row>
    <row r="15" spans="1:10">
      <c r="A15" s="10" t="s">
        <v>93</v>
      </c>
      <c r="B15" s="10"/>
      <c r="C15" s="10"/>
      <c r="D15" s="10"/>
      <c r="E15" s="10"/>
      <c r="F15" s="10"/>
      <c r="G15" s="10"/>
      <c r="H15" s="10"/>
      <c r="I15" s="10"/>
      <c r="J15" s="17"/>
    </row>
    <row r="16" spans="1:10">
      <c r="A16" s="10" t="s">
        <v>139</v>
      </c>
      <c r="B16" s="10"/>
      <c r="C16" s="10"/>
      <c r="D16" s="10"/>
      <c r="E16" s="10"/>
      <c r="F16" s="10"/>
      <c r="G16" s="10"/>
      <c r="H16" s="10"/>
      <c r="I16" s="10"/>
      <c r="J16" s="17"/>
    </row>
    <row r="17" spans="1:10">
      <c r="A17" s="10" t="s">
        <v>140</v>
      </c>
      <c r="B17" s="10"/>
      <c r="C17" s="10"/>
      <c r="D17" s="10"/>
      <c r="E17" s="10"/>
      <c r="F17" s="10"/>
      <c r="G17" s="10"/>
      <c r="H17" s="10"/>
      <c r="I17" s="10"/>
      <c r="J17" s="17"/>
    </row>
    <row r="18" spans="1:10">
      <c r="A18" s="21"/>
      <c r="B18" s="21"/>
      <c r="C18" s="21"/>
      <c r="D18" s="21"/>
      <c r="E18" s="21"/>
      <c r="F18" s="21"/>
      <c r="G18" s="21"/>
      <c r="H18" s="21"/>
      <c r="I18" s="21"/>
      <c r="J18" s="21"/>
    </row>
    <row r="19" spans="1:10">
      <c r="A19" s="11" t="s">
        <v>169</v>
      </c>
      <c r="B19" s="21"/>
      <c r="C19" s="21"/>
      <c r="D19" s="21"/>
      <c r="E19" s="21"/>
      <c r="F19" s="21"/>
      <c r="G19" s="21"/>
      <c r="H19" s="21"/>
      <c r="I19" s="21"/>
      <c r="J19" s="21"/>
    </row>
    <row r="20" spans="1:10">
      <c r="A20" s="21"/>
      <c r="B20" s="21"/>
      <c r="C20" s="21"/>
      <c r="D20" s="21"/>
      <c r="E20" s="21"/>
      <c r="F20" s="21"/>
      <c r="G20" s="21"/>
      <c r="H20" s="21"/>
      <c r="I20" s="21"/>
      <c r="J20" s="21"/>
    </row>
    <row r="21" spans="1:10">
      <c r="A21" s="11" t="s">
        <v>76</v>
      </c>
      <c r="B21" s="11" t="s">
        <v>168</v>
      </c>
      <c r="C21" s="21"/>
      <c r="D21" s="21"/>
      <c r="E21" s="21"/>
      <c r="F21" s="21"/>
      <c r="G21" s="21"/>
      <c r="H21" s="21"/>
      <c r="I21" s="21"/>
      <c r="J21" s="21"/>
    </row>
    <row r="22" spans="1:10">
      <c r="A22" s="11"/>
      <c r="B22" s="11"/>
      <c r="C22" s="21"/>
      <c r="D22" s="21"/>
      <c r="E22" s="21"/>
      <c r="F22" s="21"/>
      <c r="G22" s="21"/>
      <c r="H22" s="21"/>
      <c r="I22" s="21"/>
      <c r="J22" s="21"/>
    </row>
    <row r="23" spans="1:10">
      <c r="A23" s="22"/>
      <c r="B23" s="154"/>
      <c r="C23" s="169" t="s">
        <v>412</v>
      </c>
      <c r="D23" s="170" t="s">
        <v>451</v>
      </c>
      <c r="E23" s="21"/>
      <c r="F23" s="21"/>
      <c r="G23" s="21"/>
      <c r="H23" s="21"/>
      <c r="I23" s="21"/>
      <c r="J23" s="21"/>
    </row>
    <row r="24" spans="1:10">
      <c r="A24" s="22"/>
      <c r="B24" s="10"/>
      <c r="C24" s="21"/>
      <c r="D24" s="21"/>
      <c r="E24" s="21"/>
      <c r="F24" s="21"/>
      <c r="G24" s="21"/>
      <c r="H24" s="21"/>
      <c r="I24" s="21"/>
      <c r="J24" s="21"/>
    </row>
    <row r="25" spans="1:10">
      <c r="A25" s="22"/>
      <c r="B25" s="11" t="s">
        <v>86</v>
      </c>
      <c r="C25" s="16"/>
      <c r="D25" s="16"/>
      <c r="E25" s="16"/>
      <c r="F25" s="16"/>
      <c r="G25" s="16"/>
      <c r="H25" s="16"/>
      <c r="I25" s="16"/>
      <c r="J25" s="16"/>
    </row>
    <row r="26" spans="1:10">
      <c r="A26" s="10" t="s">
        <v>57</v>
      </c>
      <c r="B26" s="155" t="s">
        <v>321</v>
      </c>
      <c r="C26" s="10" t="s">
        <v>32</v>
      </c>
      <c r="D26" s="156" t="str">
        <f>VLOOKUP($B26,TABELAS!$A$4:$E$60,2,FALSE)</f>
        <v>Educacional e cultura física</v>
      </c>
      <c r="E26" s="13"/>
      <c r="F26" s="13"/>
      <c r="G26" s="13"/>
      <c r="H26" s="13"/>
      <c r="I26" s="10" t="s">
        <v>130</v>
      </c>
      <c r="J26" s="157" t="s">
        <v>383</v>
      </c>
    </row>
    <row r="27" spans="1:10">
      <c r="A27" s="10" t="s">
        <v>142</v>
      </c>
      <c r="B27" s="118" t="s">
        <v>446</v>
      </c>
      <c r="C27" s="118"/>
      <c r="D27" s="118"/>
      <c r="E27" s="118"/>
      <c r="F27" s="118"/>
      <c r="G27" s="118"/>
      <c r="H27" s="118"/>
      <c r="I27" s="118"/>
      <c r="J27" s="118"/>
    </row>
    <row r="28" spans="1:10">
      <c r="A28" s="10"/>
      <c r="B28" s="109"/>
      <c r="C28" s="109"/>
      <c r="D28" s="109"/>
      <c r="E28" s="109"/>
      <c r="F28" s="109"/>
      <c r="G28" s="109"/>
      <c r="H28" s="109"/>
      <c r="I28" s="109"/>
      <c r="J28" s="109"/>
    </row>
    <row r="29" spans="1:10">
      <c r="A29" s="11"/>
      <c r="B29" s="11" t="s">
        <v>87</v>
      </c>
      <c r="C29" s="16"/>
      <c r="D29" s="16"/>
      <c r="E29" s="16"/>
      <c r="F29" s="16"/>
      <c r="G29" s="16"/>
      <c r="H29" s="16"/>
      <c r="I29" s="16"/>
      <c r="J29" s="16"/>
    </row>
    <row r="30" spans="1:10">
      <c r="A30" s="10" t="s">
        <v>143</v>
      </c>
      <c r="B30" s="111" t="str">
        <f>DADOS!B$14</f>
        <v>I</v>
      </c>
      <c r="C30" s="10" t="s">
        <v>144</v>
      </c>
      <c r="D30" s="232" t="str">
        <f>VLOOKUP(B30,TABELAS!$A$71:$C$76,2,FALSE)</f>
        <v xml:space="preserve">Edificação Térrea </v>
      </c>
      <c r="E30" s="232"/>
      <c r="F30" s="232"/>
      <c r="G30" s="232"/>
      <c r="H30" s="232"/>
      <c r="I30" s="232"/>
      <c r="J30" s="232"/>
    </row>
    <row r="31" spans="1:10">
      <c r="A31" s="10"/>
      <c r="B31" s="24"/>
      <c r="C31" s="10"/>
      <c r="D31" s="111"/>
      <c r="E31" s="111"/>
      <c r="F31" s="111"/>
      <c r="G31" s="111"/>
      <c r="H31" s="111"/>
      <c r="I31" s="111"/>
      <c r="J31" s="111"/>
    </row>
    <row r="32" spans="1:10">
      <c r="A32" s="11"/>
      <c r="B32" s="11" t="s">
        <v>88</v>
      </c>
      <c r="C32" s="16"/>
      <c r="D32" s="16"/>
      <c r="E32" s="16"/>
      <c r="F32" s="16"/>
      <c r="G32" s="16"/>
      <c r="H32" s="16"/>
      <c r="I32" s="16"/>
      <c r="J32" s="16"/>
    </row>
    <row r="33" spans="1:10">
      <c r="A33" s="10" t="s">
        <v>59</v>
      </c>
      <c r="B33" s="10"/>
      <c r="C33" s="233">
        <f>VLOOKUP(C23,[1]RESUMO!$C$6:$K$45,5,FALSE)</f>
        <v>300</v>
      </c>
      <c r="D33" s="233"/>
      <c r="E33" s="10" t="s">
        <v>89</v>
      </c>
      <c r="F33" s="10"/>
      <c r="G33" s="10" t="s">
        <v>145</v>
      </c>
      <c r="H33" s="232" t="str">
        <f>IF(C33&lt;300.1,"Leve",IF(C33&lt;1200,"Moderado",IF(C33&gt;1200,"Elevado")))</f>
        <v>Leve</v>
      </c>
      <c r="I33" s="232"/>
      <c r="J33" s="232"/>
    </row>
    <row r="34" spans="1:10">
      <c r="A34" s="10"/>
      <c r="B34" s="10"/>
      <c r="C34" s="112"/>
      <c r="D34" s="112"/>
      <c r="E34" s="10"/>
      <c r="F34" s="10"/>
      <c r="G34" s="10"/>
      <c r="H34" s="24"/>
      <c r="I34" s="24"/>
      <c r="J34" s="24"/>
    </row>
    <row r="35" spans="1:10">
      <c r="A35" s="11" t="s">
        <v>170</v>
      </c>
      <c r="B35" s="22"/>
      <c r="C35" s="10"/>
      <c r="D35" s="10"/>
      <c r="E35" s="10"/>
      <c r="F35" s="10"/>
      <c r="G35" s="10"/>
      <c r="H35" s="10"/>
      <c r="I35" s="10"/>
      <c r="J35" s="10"/>
    </row>
    <row r="36" spans="1:10">
      <c r="A36" s="10" t="s">
        <v>32</v>
      </c>
      <c r="B36" s="157" t="str">
        <f>B26</f>
        <v>E</v>
      </c>
      <c r="C36" s="10" t="s">
        <v>130</v>
      </c>
      <c r="D36" s="157" t="str">
        <f>J26</f>
        <v>E-5</v>
      </c>
      <c r="E36" s="10" t="s">
        <v>146</v>
      </c>
      <c r="F36" s="234" t="str">
        <f>VLOOKUP(D36,TABELAS!$A$89:$E$145,2,FALSE)</f>
        <v>Uma pessoa por 1,50 m² de área de sala de aula (F)</v>
      </c>
      <c r="G36" s="234"/>
      <c r="H36" s="234"/>
      <c r="I36" s="234"/>
      <c r="J36" s="234"/>
    </row>
    <row r="37" spans="1:10">
      <c r="A37" s="10" t="s">
        <v>94</v>
      </c>
      <c r="B37" s="10"/>
      <c r="C37" s="10"/>
      <c r="D37" s="10"/>
      <c r="E37" s="10"/>
      <c r="F37" s="10"/>
      <c r="G37" s="10"/>
      <c r="H37" s="10"/>
      <c r="I37" s="10"/>
      <c r="J37" s="10"/>
    </row>
    <row r="38" spans="1:10">
      <c r="A38" s="10" t="s">
        <v>95</v>
      </c>
      <c r="B38" s="10"/>
      <c r="C38" s="24">
        <f>VLOOKUP(D36,TABELAS!$A$89:$E$145,3,FALSE)</f>
        <v>30</v>
      </c>
      <c r="D38" s="10"/>
      <c r="E38" s="10" t="s">
        <v>96</v>
      </c>
      <c r="F38" s="10"/>
      <c r="G38" s="24">
        <f>VLOOKUP(D36,TABELAS!$A$89:$E$145,4,FALSE)</f>
        <v>22</v>
      </c>
      <c r="H38" s="10"/>
      <c r="I38" s="10" t="s">
        <v>97</v>
      </c>
      <c r="J38" s="24">
        <f>VLOOKUP(D36,TABELAS!$A$89:$E$145,5,FALSE)</f>
        <v>30</v>
      </c>
    </row>
    <row r="39" spans="1:10">
      <c r="A39" s="13" t="s">
        <v>98</v>
      </c>
      <c r="B39" s="13"/>
      <c r="C39" s="22"/>
      <c r="D39" s="10">
        <v>35</v>
      </c>
      <c r="E39" s="10" t="s">
        <v>171</v>
      </c>
      <c r="F39" s="22"/>
      <c r="G39" s="10"/>
      <c r="H39" s="22"/>
      <c r="I39" s="22"/>
      <c r="J39" s="24"/>
    </row>
    <row r="40" spans="1:10">
      <c r="A40" s="11"/>
      <c r="B40" s="11"/>
      <c r="C40" s="10"/>
      <c r="D40" s="10"/>
      <c r="E40" s="10"/>
      <c r="F40" s="10"/>
      <c r="G40" s="10"/>
      <c r="H40" s="10"/>
      <c r="I40" s="10"/>
      <c r="J40" s="10"/>
    </row>
    <row r="41" spans="1:10">
      <c r="A41" s="12"/>
      <c r="B41" s="235" t="s">
        <v>172</v>
      </c>
      <c r="C41" s="235"/>
      <c r="D41" s="235" t="s">
        <v>114</v>
      </c>
      <c r="E41" s="235"/>
      <c r="F41" s="235" t="s">
        <v>350</v>
      </c>
      <c r="G41" s="235"/>
      <c r="H41" s="110"/>
      <c r="I41" s="13"/>
      <c r="J41" s="22"/>
    </row>
    <row r="42" spans="1:10">
      <c r="A42" s="10"/>
      <c r="B42" s="236">
        <v>115.15</v>
      </c>
      <c r="C42" s="236"/>
      <c r="D42" s="237">
        <v>1.5</v>
      </c>
      <c r="E42" s="237"/>
      <c r="F42" s="238">
        <f>B42/D42</f>
        <v>76.766666666666666</v>
      </c>
      <c r="G42" s="238"/>
      <c r="H42" s="23"/>
      <c r="I42" s="12"/>
      <c r="J42" s="22"/>
    </row>
    <row r="43" spans="1:10">
      <c r="A43" s="10"/>
      <c r="B43" s="10" t="s">
        <v>115</v>
      </c>
      <c r="C43" s="10"/>
      <c r="D43" s="10"/>
      <c r="E43" s="10"/>
      <c r="F43" s="10"/>
      <c r="G43" s="10" t="s">
        <v>99</v>
      </c>
      <c r="H43" s="231" t="s">
        <v>454</v>
      </c>
      <c r="I43" s="231"/>
      <c r="J43" s="231"/>
    </row>
    <row r="44" spans="1:10">
      <c r="A44" s="15">
        <f>F42/C38</f>
        <v>2.5588888888888888</v>
      </c>
      <c r="B44" s="10" t="s">
        <v>100</v>
      </c>
      <c r="C44" s="10" t="s">
        <v>101</v>
      </c>
      <c r="D44" s="10"/>
      <c r="E44" s="15">
        <f>ROUNDUP(A44,0)</f>
        <v>3</v>
      </c>
      <c r="F44" s="10" t="s">
        <v>100</v>
      </c>
      <c r="G44" s="16"/>
      <c r="H44" s="231"/>
      <c r="I44" s="231"/>
      <c r="J44" s="231"/>
    </row>
    <row r="45" spans="1:10">
      <c r="A45" s="11"/>
      <c r="B45" s="14" t="s">
        <v>116</v>
      </c>
      <c r="C45" s="10"/>
      <c r="D45" s="10"/>
      <c r="E45" s="10"/>
      <c r="F45" s="10"/>
      <c r="G45" s="10" t="s">
        <v>99</v>
      </c>
      <c r="H45" s="231" t="s">
        <v>455</v>
      </c>
      <c r="I45" s="231"/>
      <c r="J45" s="231"/>
    </row>
    <row r="46" spans="1:10">
      <c r="A46" s="15">
        <f>F42/J38</f>
        <v>2.5588888888888888</v>
      </c>
      <c r="B46" s="10" t="s">
        <v>100</v>
      </c>
      <c r="C46" s="10" t="s">
        <v>101</v>
      </c>
      <c r="D46" s="10"/>
      <c r="E46" s="15">
        <f>ROUNDUP(A46,0)</f>
        <v>3</v>
      </c>
      <c r="F46" s="10" t="s">
        <v>100</v>
      </c>
      <c r="G46" s="16"/>
      <c r="H46" s="231"/>
      <c r="I46" s="231"/>
      <c r="J46" s="231"/>
    </row>
    <row r="47" spans="1:10">
      <c r="A47" s="15"/>
      <c r="B47" s="10"/>
      <c r="C47" s="10"/>
      <c r="D47" s="10"/>
      <c r="E47" s="15"/>
      <c r="F47" s="10"/>
      <c r="G47" s="16"/>
      <c r="H47" s="166"/>
      <c r="I47" s="166"/>
      <c r="J47" s="166"/>
    </row>
    <row r="48" spans="1:10">
      <c r="A48" s="15"/>
      <c r="B48" s="10"/>
      <c r="C48" s="10"/>
      <c r="D48" s="10"/>
      <c r="E48" s="15"/>
      <c r="F48" s="10"/>
      <c r="G48" s="16"/>
      <c r="H48" s="113"/>
      <c r="I48" s="113"/>
      <c r="J48" s="113"/>
    </row>
    <row r="49" spans="1:10">
      <c r="A49" s="15"/>
      <c r="B49" s="10"/>
      <c r="C49" s="10"/>
      <c r="D49" s="10"/>
      <c r="E49" s="15"/>
      <c r="F49" s="10"/>
      <c r="G49" s="16"/>
      <c r="H49" s="166"/>
      <c r="I49" s="166"/>
      <c r="J49" s="166"/>
    </row>
    <row r="50" spans="1:10">
      <c r="A50" s="15"/>
      <c r="B50" s="10"/>
      <c r="C50" s="10"/>
      <c r="D50" s="10"/>
      <c r="E50" s="15"/>
      <c r="F50" s="10"/>
      <c r="G50" s="16"/>
      <c r="H50" s="166"/>
      <c r="I50" s="166"/>
      <c r="J50" s="166"/>
    </row>
    <row r="51" spans="1:10">
      <c r="A51" s="15"/>
      <c r="B51" s="10"/>
      <c r="C51" s="10"/>
      <c r="D51" s="10"/>
      <c r="E51" s="15"/>
      <c r="F51" s="10"/>
      <c r="G51" s="16"/>
      <c r="H51" s="166"/>
      <c r="I51" s="166"/>
      <c r="J51" s="166"/>
    </row>
    <row r="52" spans="1:10">
      <c r="A52" s="15"/>
      <c r="B52" s="10"/>
      <c r="C52" s="10"/>
      <c r="D52" s="10"/>
      <c r="E52" s="15"/>
      <c r="F52" s="10"/>
      <c r="G52" s="16"/>
      <c r="H52" s="113"/>
      <c r="I52" s="113"/>
      <c r="J52" s="113"/>
    </row>
    <row r="53" spans="1:10">
      <c r="A53" s="22"/>
      <c r="B53" s="154"/>
      <c r="C53" s="169" t="s">
        <v>413</v>
      </c>
      <c r="D53" s="170" t="s">
        <v>452</v>
      </c>
      <c r="E53" s="21"/>
      <c r="F53" s="21"/>
      <c r="G53" s="21"/>
      <c r="H53" s="21"/>
      <c r="I53" s="21"/>
      <c r="J53" s="21"/>
    </row>
    <row r="54" spans="1:10" ht="14.45" customHeight="1">
      <c r="A54" s="22"/>
      <c r="B54" s="10"/>
      <c r="C54" s="21"/>
      <c r="D54" s="21"/>
      <c r="E54" s="21"/>
      <c r="F54" s="21"/>
      <c r="G54" s="21"/>
      <c r="H54" s="21"/>
      <c r="I54" s="21"/>
      <c r="J54" s="21"/>
    </row>
    <row r="55" spans="1:10">
      <c r="A55" s="22"/>
      <c r="B55" s="11" t="s">
        <v>86</v>
      </c>
      <c r="C55" s="16"/>
      <c r="D55" s="16"/>
      <c r="E55" s="16"/>
      <c r="F55" s="16"/>
      <c r="G55" s="16"/>
      <c r="H55" s="16"/>
      <c r="I55" s="16"/>
      <c r="J55" s="16"/>
    </row>
    <row r="56" spans="1:10">
      <c r="A56" s="10" t="s">
        <v>57</v>
      </c>
      <c r="B56" s="155" t="s">
        <v>150</v>
      </c>
      <c r="C56" s="10" t="s">
        <v>32</v>
      </c>
      <c r="D56" s="156" t="str">
        <f>VLOOKUP($B56,TABELAS!$A$4:$E$60,2,FALSE)</f>
        <v>Serviço Profissional</v>
      </c>
      <c r="E56" s="13"/>
      <c r="F56" s="13"/>
      <c r="G56" s="13"/>
      <c r="H56" s="13"/>
      <c r="I56" s="10" t="s">
        <v>130</v>
      </c>
      <c r="J56" s="157" t="s">
        <v>151</v>
      </c>
    </row>
    <row r="57" spans="1:10">
      <c r="A57" s="10" t="s">
        <v>142</v>
      </c>
      <c r="B57" s="118" t="s">
        <v>453</v>
      </c>
      <c r="C57" s="118"/>
      <c r="D57" s="118"/>
      <c r="E57" s="118"/>
      <c r="F57" s="118"/>
      <c r="G57" s="118"/>
      <c r="H57" s="118"/>
      <c r="I57" s="118"/>
      <c r="J57" s="118"/>
    </row>
    <row r="58" spans="1:10">
      <c r="A58" s="10"/>
      <c r="B58" s="109"/>
      <c r="C58" s="109"/>
      <c r="D58" s="109"/>
      <c r="E58" s="109"/>
      <c r="F58" s="109"/>
      <c r="G58" s="109"/>
      <c r="H58" s="109"/>
      <c r="I58" s="109"/>
      <c r="J58" s="109"/>
    </row>
    <row r="59" spans="1:10">
      <c r="A59" s="11"/>
      <c r="B59" s="11" t="s">
        <v>87</v>
      </c>
      <c r="C59" s="16"/>
      <c r="D59" s="16"/>
      <c r="E59" s="16"/>
      <c r="F59" s="16"/>
      <c r="G59" s="16"/>
      <c r="H59" s="16"/>
      <c r="I59" s="16"/>
      <c r="J59" s="16"/>
    </row>
    <row r="60" spans="1:10">
      <c r="A60" s="10" t="s">
        <v>143</v>
      </c>
      <c r="B60" s="167" t="str">
        <f>DADOS!B$14</f>
        <v>I</v>
      </c>
      <c r="C60" s="10" t="s">
        <v>144</v>
      </c>
      <c r="D60" s="232" t="str">
        <f>VLOOKUP(B60,TABELAS!$A$71:$C$76,2,FALSE)</f>
        <v xml:space="preserve">Edificação Térrea </v>
      </c>
      <c r="E60" s="232"/>
      <c r="F60" s="232"/>
      <c r="G60" s="232"/>
      <c r="H60" s="232"/>
      <c r="I60" s="232"/>
      <c r="J60" s="232"/>
    </row>
    <row r="61" spans="1:10">
      <c r="A61" s="10"/>
      <c r="B61" s="24"/>
      <c r="C61" s="10"/>
      <c r="D61" s="167"/>
      <c r="E61" s="167"/>
      <c r="F61" s="167"/>
      <c r="G61" s="167"/>
      <c r="H61" s="167"/>
      <c r="I61" s="167"/>
      <c r="J61" s="167"/>
    </row>
    <row r="62" spans="1:10">
      <c r="A62" s="11"/>
      <c r="B62" s="11" t="s">
        <v>88</v>
      </c>
      <c r="C62" s="16"/>
      <c r="D62" s="16"/>
      <c r="E62" s="16"/>
      <c r="F62" s="16"/>
      <c r="G62" s="16"/>
      <c r="H62" s="16"/>
      <c r="I62" s="16"/>
      <c r="J62" s="16"/>
    </row>
    <row r="63" spans="1:10">
      <c r="A63" s="10" t="s">
        <v>59</v>
      </c>
      <c r="B63" s="10"/>
      <c r="C63" s="233">
        <f>VLOOKUP(C53,[1]RESUMO!$C$6:$K$45,5,FALSE)</f>
        <v>300</v>
      </c>
      <c r="D63" s="233"/>
      <c r="E63" s="10" t="s">
        <v>89</v>
      </c>
      <c r="F63" s="10"/>
      <c r="G63" s="10" t="s">
        <v>145</v>
      </c>
      <c r="H63" s="232" t="str">
        <f>IF(C63&lt;300.1,"Leve",IF(C63&lt;1200,"Moderado",IF(C63&gt;1200,"Elevado")))</f>
        <v>Leve</v>
      </c>
      <c r="I63" s="232"/>
      <c r="J63" s="232"/>
    </row>
    <row r="64" spans="1:10">
      <c r="A64" s="10"/>
      <c r="B64" s="10"/>
      <c r="C64" s="168"/>
      <c r="D64" s="168"/>
      <c r="E64" s="10"/>
      <c r="F64" s="10"/>
      <c r="G64" s="10"/>
      <c r="H64" s="24"/>
      <c r="I64" s="24"/>
      <c r="J64" s="24"/>
    </row>
    <row r="65" spans="1:10">
      <c r="A65" s="11" t="s">
        <v>170</v>
      </c>
      <c r="B65" s="22"/>
      <c r="C65" s="10"/>
      <c r="D65" s="10"/>
      <c r="E65" s="10"/>
      <c r="F65" s="10"/>
      <c r="G65" s="10"/>
      <c r="H65" s="10"/>
      <c r="I65" s="10"/>
      <c r="J65" s="10"/>
    </row>
    <row r="66" spans="1:10">
      <c r="A66" s="10" t="s">
        <v>32</v>
      </c>
      <c r="B66" s="157" t="str">
        <f>B56</f>
        <v>D</v>
      </c>
      <c r="C66" s="10" t="s">
        <v>130</v>
      </c>
      <c r="D66" s="157" t="str">
        <f>J56</f>
        <v>D-1</v>
      </c>
      <c r="E66" s="10" t="s">
        <v>146</v>
      </c>
      <c r="F66" s="234" t="str">
        <f>VLOOKUP(D66,TABELAS!$A$89:$E$145,2,FALSE)</f>
        <v>Uma pessoa por 7,0 m² de área</v>
      </c>
      <c r="G66" s="234"/>
      <c r="H66" s="234"/>
      <c r="I66" s="234"/>
      <c r="J66" s="234"/>
    </row>
    <row r="67" spans="1:10">
      <c r="A67" s="10" t="s">
        <v>94</v>
      </c>
      <c r="B67" s="10"/>
      <c r="C67" s="10"/>
      <c r="D67" s="10"/>
      <c r="E67" s="10"/>
      <c r="F67" s="10"/>
      <c r="G67" s="10"/>
      <c r="H67" s="10"/>
      <c r="I67" s="10"/>
      <c r="J67" s="10"/>
    </row>
    <row r="68" spans="1:10">
      <c r="A68" s="10" t="s">
        <v>95</v>
      </c>
      <c r="B68" s="10"/>
      <c r="C68" s="24">
        <f>VLOOKUP(D66,TABELAS!$A$89:$E$145,3,FALSE)</f>
        <v>100</v>
      </c>
      <c r="D68" s="10"/>
      <c r="E68" s="10" t="s">
        <v>96</v>
      </c>
      <c r="F68" s="10"/>
      <c r="G68" s="24">
        <f>VLOOKUP(D66,TABELAS!$A$89:$E$145,4,FALSE)</f>
        <v>75</v>
      </c>
      <c r="H68" s="10"/>
      <c r="I68" s="10" t="s">
        <v>97</v>
      </c>
      <c r="J68" s="24">
        <f>VLOOKUP(D66,TABELAS!$A$89:$E$145,5,FALSE)</f>
        <v>100</v>
      </c>
    </row>
    <row r="69" spans="1:10">
      <c r="A69" s="13" t="s">
        <v>98</v>
      </c>
      <c r="B69" s="13"/>
      <c r="C69" s="22"/>
      <c r="D69" s="10">
        <v>35</v>
      </c>
      <c r="E69" s="10" t="s">
        <v>171</v>
      </c>
      <c r="F69" s="22"/>
      <c r="G69" s="10"/>
      <c r="H69" s="22"/>
      <c r="I69" s="22"/>
      <c r="J69" s="24"/>
    </row>
    <row r="70" spans="1:10">
      <c r="A70" s="11"/>
      <c r="B70" s="11"/>
      <c r="C70" s="10"/>
      <c r="D70" s="10"/>
      <c r="E70" s="10"/>
      <c r="F70" s="10"/>
      <c r="G70" s="10"/>
      <c r="H70" s="10"/>
      <c r="I70" s="10"/>
      <c r="J70" s="10"/>
    </row>
    <row r="71" spans="1:10">
      <c r="A71" s="12"/>
      <c r="B71" s="235" t="s">
        <v>172</v>
      </c>
      <c r="C71" s="235"/>
      <c r="D71" s="235" t="s">
        <v>114</v>
      </c>
      <c r="E71" s="235"/>
      <c r="F71" s="235" t="s">
        <v>350</v>
      </c>
      <c r="G71" s="235"/>
      <c r="H71" s="110"/>
      <c r="I71" s="13"/>
      <c r="J71" s="22"/>
    </row>
    <row r="72" spans="1:10">
      <c r="A72" s="10"/>
      <c r="B72" s="236">
        <v>260.77</v>
      </c>
      <c r="C72" s="236"/>
      <c r="D72" s="237">
        <v>7</v>
      </c>
      <c r="E72" s="237"/>
      <c r="F72" s="238">
        <f>B72/D72</f>
        <v>37.252857142857138</v>
      </c>
      <c r="G72" s="238"/>
      <c r="H72" s="23"/>
      <c r="I72" s="12"/>
      <c r="J72" s="22"/>
    </row>
    <row r="73" spans="1:10">
      <c r="A73" s="10"/>
      <c r="B73" s="10" t="s">
        <v>115</v>
      </c>
      <c r="C73" s="10"/>
      <c r="D73" s="10"/>
      <c r="E73" s="10"/>
      <c r="F73" s="10"/>
      <c r="G73" s="10" t="s">
        <v>99</v>
      </c>
      <c r="H73" s="231" t="s">
        <v>120</v>
      </c>
      <c r="I73" s="231"/>
      <c r="J73" s="231"/>
    </row>
    <row r="74" spans="1:10">
      <c r="A74" s="15">
        <f>F72/C68</f>
        <v>0.37252857142857138</v>
      </c>
      <c r="B74" s="10" t="s">
        <v>100</v>
      </c>
      <c r="C74" s="10" t="s">
        <v>101</v>
      </c>
      <c r="D74" s="10"/>
      <c r="E74" s="15">
        <f>ROUNDUP(A74,0)</f>
        <v>1</v>
      </c>
      <c r="F74" s="10" t="s">
        <v>100</v>
      </c>
      <c r="G74" s="16"/>
      <c r="H74" s="231"/>
      <c r="I74" s="231"/>
      <c r="J74" s="231"/>
    </row>
    <row r="75" spans="1:10">
      <c r="A75" s="11"/>
      <c r="B75" s="14" t="s">
        <v>116</v>
      </c>
      <c r="C75" s="10"/>
      <c r="D75" s="10"/>
      <c r="E75" s="10"/>
      <c r="F75" s="10"/>
      <c r="G75" s="10" t="s">
        <v>99</v>
      </c>
      <c r="H75" s="231" t="s">
        <v>432</v>
      </c>
      <c r="I75" s="231"/>
      <c r="J75" s="231"/>
    </row>
    <row r="76" spans="1:10">
      <c r="A76" s="15">
        <f>F72/J68</f>
        <v>0.37252857142857138</v>
      </c>
      <c r="B76" s="10" t="s">
        <v>100</v>
      </c>
      <c r="C76" s="10" t="s">
        <v>101</v>
      </c>
      <c r="D76" s="10"/>
      <c r="E76" s="15">
        <f>ROUNDUP(A76,0)</f>
        <v>1</v>
      </c>
      <c r="F76" s="10" t="s">
        <v>100</v>
      </c>
      <c r="G76" s="16"/>
      <c r="H76" s="231"/>
      <c r="I76" s="231"/>
      <c r="J76" s="231"/>
    </row>
    <row r="77" spans="1:10">
      <c r="A77" s="15"/>
      <c r="B77" s="10"/>
      <c r="C77" s="10"/>
      <c r="D77" s="10"/>
      <c r="E77" s="15"/>
      <c r="F77" s="10"/>
      <c r="G77" s="16"/>
      <c r="H77" s="166"/>
      <c r="I77" s="166"/>
      <c r="J77" s="166"/>
    </row>
    <row r="78" spans="1:10">
      <c r="A78" s="15"/>
      <c r="B78" s="10"/>
      <c r="C78" s="10"/>
      <c r="D78" s="10"/>
      <c r="E78" s="15"/>
      <c r="F78" s="10"/>
      <c r="G78" s="16"/>
      <c r="H78" s="166"/>
      <c r="I78" s="166"/>
      <c r="J78" s="166"/>
    </row>
    <row r="79" spans="1:10">
      <c r="A79" s="122"/>
      <c r="B79" s="122"/>
      <c r="C79" s="122"/>
      <c r="D79" s="122"/>
      <c r="E79" s="122"/>
      <c r="F79" s="122"/>
      <c r="G79" s="122"/>
      <c r="H79" s="122"/>
      <c r="I79" s="122"/>
      <c r="J79" s="122"/>
    </row>
    <row r="80" spans="1:10">
      <c r="A80" s="153"/>
      <c r="J80" s="153"/>
    </row>
    <row r="81" spans="1:10">
      <c r="A81" s="153"/>
      <c r="J81" s="153"/>
    </row>
    <row r="82" spans="1:10">
      <c r="A82" s="153"/>
      <c r="B82" s="153"/>
      <c r="C82" s="153"/>
      <c r="D82" s="153"/>
      <c r="E82" s="153"/>
      <c r="F82" s="153"/>
      <c r="G82" s="153"/>
      <c r="H82" s="153"/>
      <c r="I82" s="153"/>
      <c r="J82" s="153"/>
    </row>
    <row r="83" spans="1:10">
      <c r="B83" s="239" t="str">
        <f>DADOS!B33</f>
        <v xml:space="preserve">Rafael Augusto Pelegrine Rocha - Engenheiro Civil - CREA PR 13.0486/D 
</v>
      </c>
      <c r="C83" s="239"/>
      <c r="D83" s="239"/>
      <c r="E83" s="239"/>
      <c r="F83" s="239"/>
      <c r="G83" s="239"/>
      <c r="H83" s="239"/>
      <c r="I83" s="239"/>
    </row>
    <row r="84" spans="1:10">
      <c r="B84" s="240"/>
      <c r="C84" s="240"/>
      <c r="D84" s="240"/>
      <c r="E84" s="240"/>
      <c r="F84" s="240"/>
      <c r="G84" s="240"/>
      <c r="H84" s="240"/>
      <c r="I84" s="240"/>
    </row>
  </sheetData>
  <mergeCells count="32">
    <mergeCell ref="A1:J1"/>
    <mergeCell ref="A2:J2"/>
    <mergeCell ref="B4:J4"/>
    <mergeCell ref="B5:J5"/>
    <mergeCell ref="B6:J8"/>
    <mergeCell ref="B83:I84"/>
    <mergeCell ref="H73:J74"/>
    <mergeCell ref="C9:D9"/>
    <mergeCell ref="F36:J36"/>
    <mergeCell ref="B41:C41"/>
    <mergeCell ref="D41:E41"/>
    <mergeCell ref="F41:G41"/>
    <mergeCell ref="D30:J30"/>
    <mergeCell ref="C33:D33"/>
    <mergeCell ref="H33:J33"/>
    <mergeCell ref="C13:D14"/>
    <mergeCell ref="B42:C42"/>
    <mergeCell ref="D42:E42"/>
    <mergeCell ref="F42:G42"/>
    <mergeCell ref="H43:J44"/>
    <mergeCell ref="H45:J46"/>
    <mergeCell ref="H75:J76"/>
    <mergeCell ref="D60:J60"/>
    <mergeCell ref="C63:D63"/>
    <mergeCell ref="H63:J63"/>
    <mergeCell ref="F66:J66"/>
    <mergeCell ref="B71:C71"/>
    <mergeCell ref="D71:E71"/>
    <mergeCell ref="F71:G71"/>
    <mergeCell ref="B72:C72"/>
    <mergeCell ref="D72:E72"/>
    <mergeCell ref="F72:G72"/>
  </mergeCells>
  <pageMargins left="0.62992125984251968" right="0.39370078740157483" top="0.59055118110236215" bottom="0.47244094488188976" header="0" footer="0.31496062992125984"/>
  <pageSetup paperSize="9" orientation="portrait" r:id="rId1"/>
  <headerFooter>
    <oddFooter>&amp;R&amp;8 0001 - MSE - 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1"/>
  <sheetViews>
    <sheetView topLeftCell="A73" workbookViewId="0">
      <selection activeCell="C89" sqref="C89"/>
    </sheetView>
  </sheetViews>
  <sheetFormatPr defaultRowHeight="15"/>
  <cols>
    <col min="1" max="1" width="7.140625" style="115" customWidth="1"/>
    <col min="2" max="2" width="29.5703125" style="115" customWidth="1"/>
    <col min="3" max="3" width="6.7109375" style="115" customWidth="1"/>
    <col min="4" max="4" width="60.85546875" style="115" customWidth="1"/>
    <col min="5" max="5" width="70.7109375" style="115" customWidth="1"/>
    <col min="6" max="6" width="12.140625" bestFit="1" customWidth="1"/>
  </cols>
  <sheetData>
    <row r="1" spans="1:12">
      <c r="A1" s="114" t="s">
        <v>173</v>
      </c>
    </row>
    <row r="2" spans="1:12">
      <c r="A2" s="114" t="s">
        <v>235</v>
      </c>
    </row>
    <row r="3" spans="1:12">
      <c r="A3" s="116" t="s">
        <v>174</v>
      </c>
      <c r="B3" s="116" t="s">
        <v>175</v>
      </c>
      <c r="C3" s="116" t="s">
        <v>176</v>
      </c>
      <c r="D3" s="116" t="s">
        <v>177</v>
      </c>
      <c r="E3" s="116" t="s">
        <v>178</v>
      </c>
    </row>
    <row r="4" spans="1:12">
      <c r="A4" s="119" t="s">
        <v>311</v>
      </c>
      <c r="B4" s="120" t="s">
        <v>179</v>
      </c>
      <c r="C4" s="138" t="s">
        <v>373</v>
      </c>
      <c r="D4" s="120" t="s">
        <v>180</v>
      </c>
      <c r="E4" s="120" t="s">
        <v>267</v>
      </c>
      <c r="K4" t="s">
        <v>312</v>
      </c>
      <c r="L4" t="str">
        <f>VLOOKUP(K4,A4:E60,2)</f>
        <v>Comercial</v>
      </c>
    </row>
    <row r="5" spans="1:12">
      <c r="A5" s="119" t="s">
        <v>311</v>
      </c>
      <c r="B5" s="120" t="s">
        <v>179</v>
      </c>
      <c r="C5" s="138" t="s">
        <v>374</v>
      </c>
      <c r="D5" s="120" t="s">
        <v>181</v>
      </c>
      <c r="E5" s="120" t="s">
        <v>182</v>
      </c>
    </row>
    <row r="6" spans="1:12">
      <c r="A6" s="119" t="s">
        <v>311</v>
      </c>
      <c r="B6" s="120" t="s">
        <v>179</v>
      </c>
      <c r="C6" s="138" t="s">
        <v>375</v>
      </c>
      <c r="D6" s="120" t="s">
        <v>183</v>
      </c>
      <c r="E6" s="120" t="s">
        <v>268</v>
      </c>
    </row>
    <row r="7" spans="1:12">
      <c r="A7" s="119" t="s">
        <v>162</v>
      </c>
      <c r="B7" s="120" t="s">
        <v>237</v>
      </c>
      <c r="C7" s="138" t="s">
        <v>163</v>
      </c>
      <c r="D7" s="120" t="s">
        <v>184</v>
      </c>
      <c r="E7" s="120" t="s">
        <v>269</v>
      </c>
    </row>
    <row r="8" spans="1:12">
      <c r="A8" s="119" t="s">
        <v>162</v>
      </c>
      <c r="B8" s="120" t="s">
        <v>237</v>
      </c>
      <c r="C8" s="138" t="s">
        <v>376</v>
      </c>
      <c r="D8" s="120" t="s">
        <v>185</v>
      </c>
      <c r="E8" s="120" t="s">
        <v>313</v>
      </c>
    </row>
    <row r="9" spans="1:12">
      <c r="A9" s="119" t="s">
        <v>312</v>
      </c>
      <c r="B9" s="120" t="s">
        <v>186</v>
      </c>
      <c r="C9" s="138" t="s">
        <v>187</v>
      </c>
      <c r="D9" s="120" t="s">
        <v>242</v>
      </c>
      <c r="E9" s="120" t="s">
        <v>270</v>
      </c>
    </row>
    <row r="10" spans="1:12" ht="36">
      <c r="A10" s="119" t="s">
        <v>312</v>
      </c>
      <c r="B10" s="120" t="s">
        <v>186</v>
      </c>
      <c r="C10" s="138" t="s">
        <v>188</v>
      </c>
      <c r="D10" s="124" t="s">
        <v>189</v>
      </c>
      <c r="E10" s="120" t="s">
        <v>271</v>
      </c>
    </row>
    <row r="11" spans="1:12">
      <c r="A11" s="119" t="s">
        <v>312</v>
      </c>
      <c r="B11" s="120" t="s">
        <v>186</v>
      </c>
      <c r="C11" s="138" t="s">
        <v>377</v>
      </c>
      <c r="D11" s="121" t="s">
        <v>190</v>
      </c>
      <c r="E11" s="120" t="s">
        <v>314</v>
      </c>
    </row>
    <row r="12" spans="1:12">
      <c r="A12" s="119" t="s">
        <v>150</v>
      </c>
      <c r="B12" s="120" t="s">
        <v>236</v>
      </c>
      <c r="C12" s="138" t="s">
        <v>151</v>
      </c>
      <c r="D12" s="120" t="s">
        <v>243</v>
      </c>
      <c r="E12" s="120" t="s">
        <v>272</v>
      </c>
    </row>
    <row r="13" spans="1:12">
      <c r="A13" s="119" t="s">
        <v>150</v>
      </c>
      <c r="B13" s="120" t="s">
        <v>236</v>
      </c>
      <c r="C13" s="138" t="s">
        <v>378</v>
      </c>
      <c r="D13" s="120" t="s">
        <v>191</v>
      </c>
      <c r="E13" s="120" t="s">
        <v>192</v>
      </c>
    </row>
    <row r="14" spans="1:12">
      <c r="A14" s="119" t="s">
        <v>150</v>
      </c>
      <c r="B14" s="120" t="s">
        <v>236</v>
      </c>
      <c r="C14" s="138" t="s">
        <v>193</v>
      </c>
      <c r="D14" s="120" t="s">
        <v>244</v>
      </c>
      <c r="E14" s="120" t="s">
        <v>273</v>
      </c>
    </row>
    <row r="15" spans="1:12">
      <c r="A15" s="119" t="s">
        <v>150</v>
      </c>
      <c r="B15" s="120" t="s">
        <v>236</v>
      </c>
      <c r="C15" s="138" t="s">
        <v>164</v>
      </c>
      <c r="D15" s="120" t="s">
        <v>194</v>
      </c>
      <c r="E15" s="120" t="s">
        <v>274</v>
      </c>
    </row>
    <row r="16" spans="1:12">
      <c r="A16" s="119" t="s">
        <v>321</v>
      </c>
      <c r="B16" s="120" t="s">
        <v>238</v>
      </c>
      <c r="C16" s="138" t="s">
        <v>379</v>
      </c>
      <c r="D16" s="120" t="s">
        <v>195</v>
      </c>
      <c r="E16" s="120" t="s">
        <v>275</v>
      </c>
    </row>
    <row r="17" spans="1:5">
      <c r="A17" s="119" t="s">
        <v>321</v>
      </c>
      <c r="B17" s="120" t="s">
        <v>238</v>
      </c>
      <c r="C17" s="138" t="s">
        <v>380</v>
      </c>
      <c r="D17" s="120" t="s">
        <v>196</v>
      </c>
      <c r="E17" s="120" t="s">
        <v>276</v>
      </c>
    </row>
    <row r="18" spans="1:5">
      <c r="A18" s="119" t="s">
        <v>321</v>
      </c>
      <c r="B18" s="120" t="s">
        <v>238</v>
      </c>
      <c r="C18" s="138" t="s">
        <v>381</v>
      </c>
      <c r="D18" s="120" t="s">
        <v>197</v>
      </c>
      <c r="E18" s="120" t="s">
        <v>277</v>
      </c>
    </row>
    <row r="19" spans="1:5">
      <c r="A19" s="119" t="s">
        <v>321</v>
      </c>
      <c r="B19" s="120" t="s">
        <v>238</v>
      </c>
      <c r="C19" s="138" t="s">
        <v>382</v>
      </c>
      <c r="D19" s="120" t="s">
        <v>245</v>
      </c>
      <c r="E19" s="120" t="s">
        <v>198</v>
      </c>
    </row>
    <row r="20" spans="1:5">
      <c r="A20" s="119" t="s">
        <v>321</v>
      </c>
      <c r="B20" s="120" t="s">
        <v>238</v>
      </c>
      <c r="C20" s="138" t="s">
        <v>383</v>
      </c>
      <c r="D20" s="120" t="s">
        <v>199</v>
      </c>
      <c r="E20" s="120" t="s">
        <v>200</v>
      </c>
    </row>
    <row r="21" spans="1:5">
      <c r="A21" s="119" t="s">
        <v>321</v>
      </c>
      <c r="B21" s="120" t="s">
        <v>238</v>
      </c>
      <c r="C21" s="138" t="s">
        <v>384</v>
      </c>
      <c r="D21" s="120" t="s">
        <v>246</v>
      </c>
      <c r="E21" s="120" t="s">
        <v>278</v>
      </c>
    </row>
    <row r="22" spans="1:5">
      <c r="A22" s="119" t="s">
        <v>201</v>
      </c>
      <c r="B22" s="120" t="s">
        <v>239</v>
      </c>
      <c r="C22" s="138" t="s">
        <v>385</v>
      </c>
      <c r="D22" s="120" t="s">
        <v>247</v>
      </c>
      <c r="E22" s="120" t="s">
        <v>279</v>
      </c>
    </row>
    <row r="23" spans="1:5">
      <c r="A23" s="119" t="s">
        <v>201</v>
      </c>
      <c r="B23" s="120" t="s">
        <v>239</v>
      </c>
      <c r="C23" s="138" t="s">
        <v>386</v>
      </c>
      <c r="D23" s="120" t="s">
        <v>202</v>
      </c>
      <c r="E23" s="120" t="s">
        <v>280</v>
      </c>
    </row>
    <row r="24" spans="1:5">
      <c r="A24" s="119" t="s">
        <v>201</v>
      </c>
      <c r="B24" s="120" t="s">
        <v>239</v>
      </c>
      <c r="C24" s="138" t="s">
        <v>387</v>
      </c>
      <c r="D24" s="120" t="s">
        <v>248</v>
      </c>
      <c r="E24" s="120" t="s">
        <v>281</v>
      </c>
    </row>
    <row r="25" spans="1:5">
      <c r="A25" s="119" t="s">
        <v>201</v>
      </c>
      <c r="B25" s="120" t="s">
        <v>239</v>
      </c>
      <c r="C25" s="138" t="s">
        <v>388</v>
      </c>
      <c r="D25" s="120" t="s">
        <v>249</v>
      </c>
      <c r="E25" s="120" t="s">
        <v>282</v>
      </c>
    </row>
    <row r="26" spans="1:5">
      <c r="A26" s="119" t="s">
        <v>201</v>
      </c>
      <c r="B26" s="120" t="s">
        <v>239</v>
      </c>
      <c r="C26" s="138" t="s">
        <v>389</v>
      </c>
      <c r="D26" s="120" t="s">
        <v>203</v>
      </c>
      <c r="E26" s="120" t="s">
        <v>283</v>
      </c>
    </row>
    <row r="27" spans="1:5">
      <c r="A27" s="119" t="s">
        <v>201</v>
      </c>
      <c r="B27" s="120" t="s">
        <v>239</v>
      </c>
      <c r="C27" s="138" t="s">
        <v>390</v>
      </c>
      <c r="D27" s="120" t="s">
        <v>204</v>
      </c>
      <c r="E27" s="120" t="s">
        <v>284</v>
      </c>
    </row>
    <row r="28" spans="1:5">
      <c r="A28" s="119" t="s">
        <v>201</v>
      </c>
      <c r="B28" s="120" t="s">
        <v>239</v>
      </c>
      <c r="C28" s="138" t="s">
        <v>391</v>
      </c>
      <c r="D28" s="120" t="s">
        <v>250</v>
      </c>
      <c r="E28" s="120" t="s">
        <v>205</v>
      </c>
    </row>
    <row r="29" spans="1:5">
      <c r="A29" s="119" t="s">
        <v>201</v>
      </c>
      <c r="B29" s="120" t="s">
        <v>239</v>
      </c>
      <c r="C29" s="138" t="s">
        <v>392</v>
      </c>
      <c r="D29" s="120" t="s">
        <v>206</v>
      </c>
      <c r="E29" s="120" t="s">
        <v>285</v>
      </c>
    </row>
    <row r="30" spans="1:5">
      <c r="A30" s="119" t="s">
        <v>201</v>
      </c>
      <c r="B30" s="120" t="s">
        <v>239</v>
      </c>
      <c r="C30" s="138" t="s">
        <v>393</v>
      </c>
      <c r="D30" s="120" t="s">
        <v>207</v>
      </c>
      <c r="E30" s="120" t="s">
        <v>286</v>
      </c>
    </row>
    <row r="31" spans="1:5">
      <c r="A31" s="119" t="s">
        <v>201</v>
      </c>
      <c r="B31" s="120" t="s">
        <v>239</v>
      </c>
      <c r="C31" s="138" t="s">
        <v>394</v>
      </c>
      <c r="D31" s="120" t="s">
        <v>251</v>
      </c>
      <c r="E31" s="120" t="s">
        <v>287</v>
      </c>
    </row>
    <row r="32" spans="1:5">
      <c r="A32" s="119" t="s">
        <v>201</v>
      </c>
      <c r="B32" s="120" t="s">
        <v>239</v>
      </c>
      <c r="C32" s="138" t="s">
        <v>208</v>
      </c>
      <c r="D32" s="120" t="s">
        <v>315</v>
      </c>
      <c r="E32" s="120" t="s">
        <v>288</v>
      </c>
    </row>
    <row r="33" spans="1:5">
      <c r="A33" s="119" t="s">
        <v>160</v>
      </c>
      <c r="B33" s="120" t="s">
        <v>240</v>
      </c>
      <c r="C33" s="138" t="s">
        <v>209</v>
      </c>
      <c r="D33" s="120" t="s">
        <v>252</v>
      </c>
      <c r="E33" s="120" t="s">
        <v>289</v>
      </c>
    </row>
    <row r="34" spans="1:5">
      <c r="A34" s="119" t="s">
        <v>160</v>
      </c>
      <c r="B34" s="120" t="s">
        <v>240</v>
      </c>
      <c r="C34" s="138" t="s">
        <v>161</v>
      </c>
      <c r="D34" s="120" t="s">
        <v>253</v>
      </c>
      <c r="E34" s="120" t="s">
        <v>290</v>
      </c>
    </row>
    <row r="35" spans="1:5">
      <c r="A35" s="119" t="s">
        <v>160</v>
      </c>
      <c r="B35" s="120" t="s">
        <v>240</v>
      </c>
      <c r="C35" s="138" t="s">
        <v>210</v>
      </c>
      <c r="D35" s="120" t="s">
        <v>254</v>
      </c>
      <c r="E35" s="120" t="s">
        <v>291</v>
      </c>
    </row>
    <row r="36" spans="1:5">
      <c r="A36" s="119" t="s">
        <v>160</v>
      </c>
      <c r="B36" s="120" t="s">
        <v>240</v>
      </c>
      <c r="C36" s="138" t="s">
        <v>167</v>
      </c>
      <c r="D36" s="120" t="s">
        <v>255</v>
      </c>
      <c r="E36" s="120" t="s">
        <v>292</v>
      </c>
    </row>
    <row r="37" spans="1:5">
      <c r="A37" s="119" t="s">
        <v>160</v>
      </c>
      <c r="B37" s="120" t="s">
        <v>240</v>
      </c>
      <c r="C37" s="138" t="s">
        <v>395</v>
      </c>
      <c r="D37" s="120" t="s">
        <v>211</v>
      </c>
      <c r="E37" s="120" t="s">
        <v>293</v>
      </c>
    </row>
    <row r="38" spans="1:5">
      <c r="A38" s="119" t="s">
        <v>212</v>
      </c>
      <c r="B38" s="120" t="s">
        <v>241</v>
      </c>
      <c r="C38" s="138" t="s">
        <v>396</v>
      </c>
      <c r="D38" s="120" t="s">
        <v>256</v>
      </c>
      <c r="E38" s="120" t="s">
        <v>294</v>
      </c>
    </row>
    <row r="39" spans="1:5" ht="24">
      <c r="A39" s="119" t="s">
        <v>212</v>
      </c>
      <c r="B39" s="120" t="s">
        <v>241</v>
      </c>
      <c r="C39" s="138" t="s">
        <v>213</v>
      </c>
      <c r="D39" s="124" t="s">
        <v>257</v>
      </c>
      <c r="E39" s="120" t="s">
        <v>295</v>
      </c>
    </row>
    <row r="40" spans="1:5">
      <c r="A40" s="119" t="s">
        <v>212</v>
      </c>
      <c r="B40" s="120" t="s">
        <v>241</v>
      </c>
      <c r="C40" s="138" t="s">
        <v>397</v>
      </c>
      <c r="D40" s="120" t="s">
        <v>214</v>
      </c>
      <c r="E40" s="120" t="s">
        <v>296</v>
      </c>
    </row>
    <row r="41" spans="1:5">
      <c r="A41" s="119" t="s">
        <v>212</v>
      </c>
      <c r="B41" s="120" t="s">
        <v>241</v>
      </c>
      <c r="C41" s="138" t="s">
        <v>398</v>
      </c>
      <c r="D41" s="120" t="s">
        <v>258</v>
      </c>
      <c r="E41" s="120" t="s">
        <v>297</v>
      </c>
    </row>
    <row r="42" spans="1:5">
      <c r="A42" s="119" t="s">
        <v>212</v>
      </c>
      <c r="B42" s="120" t="s">
        <v>241</v>
      </c>
      <c r="C42" s="138" t="s">
        <v>215</v>
      </c>
      <c r="D42" s="120" t="s">
        <v>259</v>
      </c>
      <c r="E42" s="120" t="s">
        <v>298</v>
      </c>
    </row>
    <row r="43" spans="1:5">
      <c r="A43" s="119" t="s">
        <v>212</v>
      </c>
      <c r="B43" s="120" t="s">
        <v>241</v>
      </c>
      <c r="C43" s="138" t="s">
        <v>399</v>
      </c>
      <c r="D43" s="120" t="s">
        <v>260</v>
      </c>
      <c r="E43" s="120" t="s">
        <v>299</v>
      </c>
    </row>
    <row r="44" spans="1:5">
      <c r="A44" s="119" t="s">
        <v>148</v>
      </c>
      <c r="B44" s="120" t="s">
        <v>216</v>
      </c>
      <c r="C44" s="138" t="s">
        <v>217</v>
      </c>
      <c r="D44" s="120" t="s">
        <v>316</v>
      </c>
      <c r="E44" s="120" t="s">
        <v>300</v>
      </c>
    </row>
    <row r="45" spans="1:5">
      <c r="A45" s="119" t="s">
        <v>148</v>
      </c>
      <c r="B45" s="120" t="s">
        <v>216</v>
      </c>
      <c r="C45" s="138" t="s">
        <v>159</v>
      </c>
      <c r="D45" s="120" t="s">
        <v>317</v>
      </c>
      <c r="E45" s="120" t="s">
        <v>301</v>
      </c>
    </row>
    <row r="46" spans="1:5">
      <c r="A46" s="119" t="s">
        <v>148</v>
      </c>
      <c r="B46" s="120" t="s">
        <v>216</v>
      </c>
      <c r="C46" s="138" t="s">
        <v>218</v>
      </c>
      <c r="D46" s="120" t="s">
        <v>318</v>
      </c>
      <c r="E46" s="120" t="s">
        <v>302</v>
      </c>
    </row>
    <row r="47" spans="1:5">
      <c r="A47" s="119" t="s">
        <v>165</v>
      </c>
      <c r="B47" s="120" t="s">
        <v>219</v>
      </c>
      <c r="C47" s="138" t="s">
        <v>400</v>
      </c>
      <c r="D47" s="120" t="s">
        <v>261</v>
      </c>
      <c r="E47" s="120" t="s">
        <v>303</v>
      </c>
    </row>
    <row r="48" spans="1:5">
      <c r="A48" s="119" t="s">
        <v>165</v>
      </c>
      <c r="B48" s="120" t="s">
        <v>219</v>
      </c>
      <c r="C48" s="138" t="s">
        <v>401</v>
      </c>
      <c r="D48" s="120" t="s">
        <v>220</v>
      </c>
      <c r="E48" s="120" t="s">
        <v>319</v>
      </c>
    </row>
    <row r="49" spans="1:5">
      <c r="A49" s="119" t="s">
        <v>165</v>
      </c>
      <c r="B49" s="120" t="s">
        <v>219</v>
      </c>
      <c r="C49" s="138" t="s">
        <v>166</v>
      </c>
      <c r="D49" s="120" t="s">
        <v>220</v>
      </c>
      <c r="E49" s="120" t="s">
        <v>320</v>
      </c>
    </row>
    <row r="50" spans="1:5">
      <c r="A50" s="119" t="s">
        <v>165</v>
      </c>
      <c r="B50" s="120" t="s">
        <v>219</v>
      </c>
      <c r="C50" s="138" t="s">
        <v>402</v>
      </c>
      <c r="D50" s="120" t="s">
        <v>220</v>
      </c>
      <c r="E50" s="120" t="s">
        <v>304</v>
      </c>
    </row>
    <row r="51" spans="1:5">
      <c r="A51" s="119" t="s">
        <v>322</v>
      </c>
      <c r="B51" s="120" t="s">
        <v>221</v>
      </c>
      <c r="C51" s="138" t="s">
        <v>403</v>
      </c>
      <c r="D51" s="120" t="s">
        <v>222</v>
      </c>
      <c r="E51" s="120" t="s">
        <v>305</v>
      </c>
    </row>
    <row r="52" spans="1:5">
      <c r="A52" s="119" t="s">
        <v>322</v>
      </c>
      <c r="B52" s="120" t="s">
        <v>221</v>
      </c>
      <c r="C52" s="138" t="s">
        <v>404</v>
      </c>
      <c r="D52" s="120" t="s">
        <v>223</v>
      </c>
      <c r="E52" s="120" t="s">
        <v>224</v>
      </c>
    </row>
    <row r="53" spans="1:5">
      <c r="A53" s="119" t="s">
        <v>322</v>
      </c>
      <c r="B53" s="120" t="s">
        <v>221</v>
      </c>
      <c r="C53" s="138" t="s">
        <v>405</v>
      </c>
      <c r="D53" s="120" t="s">
        <v>225</v>
      </c>
      <c r="E53" s="120" t="s">
        <v>226</v>
      </c>
    </row>
    <row r="54" spans="1:5">
      <c r="A54" s="119" t="s">
        <v>323</v>
      </c>
      <c r="B54" s="120" t="s">
        <v>227</v>
      </c>
      <c r="C54" s="138" t="s">
        <v>406</v>
      </c>
      <c r="D54" s="120" t="s">
        <v>228</v>
      </c>
      <c r="E54" s="120" t="s">
        <v>306</v>
      </c>
    </row>
    <row r="55" spans="1:5">
      <c r="A55" s="119" t="s">
        <v>323</v>
      </c>
      <c r="B55" s="120" t="s">
        <v>227</v>
      </c>
      <c r="C55" s="138" t="s">
        <v>229</v>
      </c>
      <c r="D55" s="120" t="s">
        <v>262</v>
      </c>
      <c r="E55" s="120" t="s">
        <v>307</v>
      </c>
    </row>
    <row r="56" spans="1:5">
      <c r="A56" s="119" t="s">
        <v>323</v>
      </c>
      <c r="B56" s="120" t="s">
        <v>227</v>
      </c>
      <c r="C56" s="138" t="s">
        <v>407</v>
      </c>
      <c r="D56" s="120" t="s">
        <v>263</v>
      </c>
      <c r="E56" s="120" t="s">
        <v>308</v>
      </c>
    </row>
    <row r="57" spans="1:5">
      <c r="A57" s="119" t="s">
        <v>323</v>
      </c>
      <c r="B57" s="120" t="s">
        <v>227</v>
      </c>
      <c r="C57" s="138" t="s">
        <v>408</v>
      </c>
      <c r="D57" s="120" t="s">
        <v>264</v>
      </c>
      <c r="E57" s="120" t="s">
        <v>309</v>
      </c>
    </row>
    <row r="58" spans="1:5">
      <c r="A58" s="119" t="s">
        <v>323</v>
      </c>
      <c r="B58" s="120" t="s">
        <v>227</v>
      </c>
      <c r="C58" s="138" t="s">
        <v>230</v>
      </c>
      <c r="D58" s="120" t="s">
        <v>265</v>
      </c>
      <c r="E58" s="120" t="s">
        <v>231</v>
      </c>
    </row>
    <row r="59" spans="1:5">
      <c r="A59" s="119" t="s">
        <v>323</v>
      </c>
      <c r="B59" s="120" t="s">
        <v>227</v>
      </c>
      <c r="C59" s="138" t="s">
        <v>409</v>
      </c>
      <c r="D59" s="120" t="s">
        <v>232</v>
      </c>
      <c r="E59" s="120" t="s">
        <v>310</v>
      </c>
    </row>
    <row r="60" spans="1:5">
      <c r="A60" s="119" t="s">
        <v>323</v>
      </c>
      <c r="B60" s="120" t="s">
        <v>227</v>
      </c>
      <c r="C60" s="138" t="s">
        <v>410</v>
      </c>
      <c r="D60" s="120" t="s">
        <v>233</v>
      </c>
      <c r="E60" s="120" t="s">
        <v>266</v>
      </c>
    </row>
    <row r="61" spans="1:5">
      <c r="A61" s="117" t="s">
        <v>234</v>
      </c>
    </row>
    <row r="69" spans="1:3">
      <c r="A69" s="125" t="s">
        <v>324</v>
      </c>
      <c r="B69"/>
      <c r="C69"/>
    </row>
    <row r="70" spans="1:3">
      <c r="A70" s="126" t="s">
        <v>325</v>
      </c>
      <c r="B70" s="126" t="s">
        <v>326</v>
      </c>
      <c r="C70" s="126" t="s">
        <v>327</v>
      </c>
    </row>
    <row r="71" spans="1:3">
      <c r="A71" s="117" t="s">
        <v>148</v>
      </c>
      <c r="B71" s="127" t="s">
        <v>328</v>
      </c>
      <c r="C71" s="127" t="s">
        <v>329</v>
      </c>
    </row>
    <row r="72" spans="1:3">
      <c r="A72" s="117" t="s">
        <v>339</v>
      </c>
      <c r="B72" s="127" t="s">
        <v>330</v>
      </c>
      <c r="C72" s="127" t="s">
        <v>341</v>
      </c>
    </row>
    <row r="73" spans="1:3">
      <c r="A73" s="117" t="s">
        <v>340</v>
      </c>
      <c r="B73" s="127" t="s">
        <v>331</v>
      </c>
      <c r="C73" s="127" t="s">
        <v>342</v>
      </c>
    </row>
    <row r="74" spans="1:3">
      <c r="A74" s="117" t="s">
        <v>332</v>
      </c>
      <c r="B74" s="127" t="s">
        <v>333</v>
      </c>
      <c r="C74" s="127" t="s">
        <v>343</v>
      </c>
    </row>
    <row r="75" spans="1:3">
      <c r="A75" s="117" t="s">
        <v>334</v>
      </c>
      <c r="B75" s="127" t="s">
        <v>335</v>
      </c>
      <c r="C75" s="127" t="s">
        <v>344</v>
      </c>
    </row>
    <row r="76" spans="1:3">
      <c r="A76" s="117" t="s">
        <v>336</v>
      </c>
      <c r="B76" s="127" t="s">
        <v>337</v>
      </c>
      <c r="C76" s="127" t="s">
        <v>338</v>
      </c>
    </row>
    <row r="85" spans="1:6">
      <c r="A85" s="128" t="s">
        <v>345</v>
      </c>
    </row>
    <row r="86" spans="1:6">
      <c r="A86" s="128" t="s">
        <v>346</v>
      </c>
    </row>
    <row r="87" spans="1:6">
      <c r="A87" s="132"/>
      <c r="B87" s="132"/>
      <c r="C87" s="132" t="s">
        <v>347</v>
      </c>
      <c r="D87" s="132"/>
      <c r="E87" s="132"/>
      <c r="F87" s="133"/>
    </row>
    <row r="88" spans="1:6">
      <c r="A88" s="132" t="s">
        <v>349</v>
      </c>
      <c r="B88" s="132" t="s">
        <v>350</v>
      </c>
      <c r="C88" s="132" t="s">
        <v>351</v>
      </c>
      <c r="D88" s="132" t="s">
        <v>96</v>
      </c>
      <c r="E88" s="132" t="s">
        <v>97</v>
      </c>
      <c r="F88" s="133" t="s">
        <v>352</v>
      </c>
    </row>
    <row r="89" spans="1:6">
      <c r="A89" s="138" t="s">
        <v>373</v>
      </c>
      <c r="B89" s="129" t="s">
        <v>423</v>
      </c>
      <c r="C89" s="115">
        <v>60</v>
      </c>
      <c r="D89" s="115">
        <v>45</v>
      </c>
      <c r="E89" s="115">
        <v>100</v>
      </c>
      <c r="F89" s="130" t="s">
        <v>353</v>
      </c>
    </row>
    <row r="90" spans="1:6">
      <c r="A90" s="138" t="s">
        <v>374</v>
      </c>
      <c r="B90" s="129" t="s">
        <v>423</v>
      </c>
      <c r="C90" s="115">
        <v>60</v>
      </c>
      <c r="D90" s="115">
        <v>45</v>
      </c>
      <c r="E90" s="115">
        <v>100</v>
      </c>
      <c r="F90" s="130" t="s">
        <v>353</v>
      </c>
    </row>
    <row r="91" spans="1:6">
      <c r="A91" s="138" t="s">
        <v>375</v>
      </c>
      <c r="B91" s="129" t="s">
        <v>424</v>
      </c>
      <c r="C91" s="115">
        <v>60</v>
      </c>
      <c r="D91" s="115">
        <v>45</v>
      </c>
      <c r="E91" s="115">
        <v>100</v>
      </c>
      <c r="F91" s="130" t="s">
        <v>353</v>
      </c>
    </row>
    <row r="92" spans="1:6">
      <c r="A92" s="138" t="s">
        <v>163</v>
      </c>
      <c r="B92" s="129" t="s">
        <v>425</v>
      </c>
      <c r="C92" s="115">
        <v>100</v>
      </c>
      <c r="D92" s="115">
        <v>75</v>
      </c>
      <c r="E92" s="115">
        <v>100</v>
      </c>
      <c r="F92" s="130">
        <f>1/15</f>
        <v>6.6666666666666666E-2</v>
      </c>
    </row>
    <row r="93" spans="1:6">
      <c r="A93" s="138" t="s">
        <v>376</v>
      </c>
      <c r="B93" s="129" t="s">
        <v>425</v>
      </c>
      <c r="C93" s="115">
        <v>100</v>
      </c>
      <c r="D93" s="115">
        <v>75</v>
      </c>
      <c r="E93" s="115">
        <v>100</v>
      </c>
    </row>
    <row r="94" spans="1:6">
      <c r="A94" s="138" t="s">
        <v>187</v>
      </c>
      <c r="B94" s="129" t="s">
        <v>426</v>
      </c>
      <c r="C94" s="115">
        <v>100</v>
      </c>
      <c r="D94" s="115">
        <v>75</v>
      </c>
      <c r="E94" s="115">
        <v>100</v>
      </c>
    </row>
    <row r="95" spans="1:6">
      <c r="A95" s="138" t="s">
        <v>188</v>
      </c>
      <c r="B95" s="129" t="s">
        <v>426</v>
      </c>
      <c r="C95" s="115">
        <v>100</v>
      </c>
      <c r="D95" s="115">
        <v>75</v>
      </c>
      <c r="E95" s="115">
        <v>100</v>
      </c>
    </row>
    <row r="96" spans="1:6">
      <c r="A96" s="138" t="s">
        <v>377</v>
      </c>
      <c r="B96" s="129" t="s">
        <v>426</v>
      </c>
      <c r="C96" s="115">
        <v>100</v>
      </c>
      <c r="D96" s="115">
        <v>75</v>
      </c>
      <c r="E96" s="115">
        <v>100</v>
      </c>
    </row>
    <row r="97" spans="1:5">
      <c r="A97" s="138" t="s">
        <v>151</v>
      </c>
      <c r="B97" s="115" t="s">
        <v>348</v>
      </c>
      <c r="C97" s="115">
        <v>100</v>
      </c>
      <c r="D97" s="115">
        <v>75</v>
      </c>
      <c r="E97" s="115">
        <v>100</v>
      </c>
    </row>
    <row r="98" spans="1:5">
      <c r="A98" s="138" t="s">
        <v>378</v>
      </c>
      <c r="B98" s="115" t="s">
        <v>348</v>
      </c>
      <c r="C98" s="115">
        <v>100</v>
      </c>
      <c r="D98" s="115">
        <v>75</v>
      </c>
      <c r="E98" s="115">
        <v>100</v>
      </c>
    </row>
    <row r="99" spans="1:5">
      <c r="A99" s="138" t="s">
        <v>193</v>
      </c>
      <c r="B99" s="115" t="s">
        <v>348</v>
      </c>
      <c r="C99" s="115">
        <v>100</v>
      </c>
      <c r="D99" s="115">
        <v>75</v>
      </c>
      <c r="E99" s="115">
        <v>100</v>
      </c>
    </row>
    <row r="100" spans="1:5">
      <c r="A100" s="138" t="s">
        <v>164</v>
      </c>
      <c r="B100" s="115" t="s">
        <v>348</v>
      </c>
      <c r="C100" s="115">
        <v>100</v>
      </c>
      <c r="D100" s="115">
        <v>75</v>
      </c>
      <c r="E100" s="115">
        <v>100</v>
      </c>
    </row>
    <row r="101" spans="1:5">
      <c r="A101" s="138" t="s">
        <v>379</v>
      </c>
      <c r="B101" s="115" t="s">
        <v>427</v>
      </c>
      <c r="C101" s="115">
        <v>100</v>
      </c>
      <c r="D101" s="115">
        <v>75</v>
      </c>
      <c r="E101" s="115">
        <v>100</v>
      </c>
    </row>
    <row r="102" spans="1:5">
      <c r="A102" s="138" t="s">
        <v>380</v>
      </c>
      <c r="B102" s="115" t="s">
        <v>427</v>
      </c>
      <c r="C102" s="115">
        <v>100</v>
      </c>
      <c r="D102" s="115">
        <v>75</v>
      </c>
      <c r="E102" s="115">
        <v>100</v>
      </c>
    </row>
    <row r="103" spans="1:5">
      <c r="A103" s="138" t="s">
        <v>381</v>
      </c>
      <c r="B103" s="115" t="s">
        <v>427</v>
      </c>
      <c r="C103" s="115">
        <v>100</v>
      </c>
      <c r="D103" s="115">
        <v>75</v>
      </c>
      <c r="E103" s="115">
        <v>100</v>
      </c>
    </row>
    <row r="104" spans="1:5">
      <c r="A104" s="138" t="s">
        <v>382</v>
      </c>
      <c r="B104" s="115" t="s">
        <v>427</v>
      </c>
      <c r="C104" s="115">
        <v>100</v>
      </c>
      <c r="D104" s="115">
        <v>75</v>
      </c>
      <c r="E104" s="115">
        <v>100</v>
      </c>
    </row>
    <row r="105" spans="1:5">
      <c r="A105" s="138" t="s">
        <v>383</v>
      </c>
      <c r="B105" s="115" t="s">
        <v>427</v>
      </c>
      <c r="C105" s="115">
        <v>30</v>
      </c>
      <c r="D105" s="115">
        <v>22</v>
      </c>
      <c r="E105" s="115">
        <v>30</v>
      </c>
    </row>
    <row r="106" spans="1:5">
      <c r="A106" s="138" t="s">
        <v>384</v>
      </c>
      <c r="B106" s="115" t="s">
        <v>427</v>
      </c>
      <c r="C106" s="115">
        <v>30</v>
      </c>
      <c r="D106" s="115">
        <v>22</v>
      </c>
      <c r="E106" s="115">
        <v>30</v>
      </c>
    </row>
    <row r="107" spans="1:5">
      <c r="A107" s="138" t="s">
        <v>385</v>
      </c>
      <c r="B107" s="129" t="s">
        <v>414</v>
      </c>
      <c r="C107" s="115">
        <v>100</v>
      </c>
      <c r="D107" s="115">
        <v>75</v>
      </c>
      <c r="E107" s="115">
        <v>100</v>
      </c>
    </row>
    <row r="108" spans="1:5">
      <c r="A108" s="138" t="s">
        <v>386</v>
      </c>
      <c r="B108" s="129" t="s">
        <v>428</v>
      </c>
      <c r="C108" s="115">
        <v>100</v>
      </c>
      <c r="D108" s="115">
        <v>75</v>
      </c>
      <c r="E108" s="115">
        <v>100</v>
      </c>
    </row>
    <row r="109" spans="1:5">
      <c r="A109" s="138" t="s">
        <v>387</v>
      </c>
      <c r="B109" s="129" t="s">
        <v>429</v>
      </c>
      <c r="C109" s="115">
        <v>100</v>
      </c>
      <c r="D109" s="115">
        <v>75</v>
      </c>
      <c r="E109" s="115">
        <v>100</v>
      </c>
    </row>
    <row r="110" spans="1:5">
      <c r="A110" s="138" t="s">
        <v>388</v>
      </c>
      <c r="B110" s="115" t="s">
        <v>414</v>
      </c>
      <c r="C110" s="115">
        <v>100</v>
      </c>
      <c r="D110" s="115">
        <v>75</v>
      </c>
      <c r="E110" s="115">
        <v>100</v>
      </c>
    </row>
    <row r="111" spans="1:5">
      <c r="A111" s="138" t="s">
        <v>389</v>
      </c>
      <c r="B111" s="129" t="s">
        <v>428</v>
      </c>
      <c r="C111" s="115">
        <v>100</v>
      </c>
      <c r="D111" s="115">
        <v>75</v>
      </c>
      <c r="E111" s="115">
        <v>100</v>
      </c>
    </row>
    <row r="112" spans="1:5">
      <c r="A112" s="138" t="s">
        <v>390</v>
      </c>
      <c r="B112" s="129" t="s">
        <v>429</v>
      </c>
      <c r="C112" s="115">
        <v>100</v>
      </c>
      <c r="D112" s="115">
        <v>75</v>
      </c>
      <c r="E112" s="115">
        <v>100</v>
      </c>
    </row>
    <row r="113" spans="1:5">
      <c r="A113" s="138" t="s">
        <v>391</v>
      </c>
      <c r="B113" s="129" t="s">
        <v>429</v>
      </c>
      <c r="C113" s="115">
        <v>100</v>
      </c>
      <c r="D113" s="115">
        <v>75</v>
      </c>
      <c r="E113" s="115">
        <v>100</v>
      </c>
    </row>
    <row r="114" spans="1:5">
      <c r="A114" s="138" t="s">
        <v>392</v>
      </c>
      <c r="B114" s="129" t="s">
        <v>428</v>
      </c>
      <c r="C114" s="115">
        <v>100</v>
      </c>
      <c r="D114" s="115">
        <v>75</v>
      </c>
      <c r="E114" s="115">
        <v>100</v>
      </c>
    </row>
    <row r="115" spans="1:5">
      <c r="A115" s="138" t="s">
        <v>393</v>
      </c>
      <c r="B115" s="129" t="s">
        <v>429</v>
      </c>
      <c r="C115" s="115">
        <v>100</v>
      </c>
      <c r="D115" s="115">
        <v>75</v>
      </c>
      <c r="E115" s="115">
        <v>100</v>
      </c>
    </row>
    <row r="116" spans="1:5">
      <c r="A116" s="138" t="s">
        <v>394</v>
      </c>
      <c r="B116" s="129" t="s">
        <v>414</v>
      </c>
      <c r="C116" s="115">
        <v>100</v>
      </c>
      <c r="D116" s="115">
        <v>75</v>
      </c>
      <c r="E116" s="115">
        <v>100</v>
      </c>
    </row>
    <row r="117" spans="1:5">
      <c r="A117" s="138" t="s">
        <v>208</v>
      </c>
      <c r="B117" s="129" t="s">
        <v>429</v>
      </c>
      <c r="C117" s="115">
        <v>100</v>
      </c>
      <c r="D117" s="115">
        <v>75</v>
      </c>
      <c r="E117" s="115">
        <v>100</v>
      </c>
    </row>
    <row r="118" spans="1:5">
      <c r="A118" s="138" t="s">
        <v>209</v>
      </c>
      <c r="B118" s="129" t="s">
        <v>415</v>
      </c>
      <c r="C118" s="115">
        <v>100</v>
      </c>
      <c r="D118" s="115">
        <v>60</v>
      </c>
      <c r="E118" s="115">
        <v>100</v>
      </c>
    </row>
    <row r="119" spans="1:5">
      <c r="A119" s="138" t="s">
        <v>161</v>
      </c>
      <c r="B119" s="129" t="s">
        <v>415</v>
      </c>
      <c r="C119" s="115">
        <v>100</v>
      </c>
      <c r="D119" s="115">
        <v>60</v>
      </c>
      <c r="E119" s="115">
        <v>100</v>
      </c>
    </row>
    <row r="120" spans="1:5">
      <c r="A120" s="138" t="s">
        <v>210</v>
      </c>
      <c r="B120" s="129" t="s">
        <v>415</v>
      </c>
      <c r="C120" s="115">
        <v>100</v>
      </c>
      <c r="D120" s="115">
        <v>60</v>
      </c>
      <c r="E120" s="115">
        <v>100</v>
      </c>
    </row>
    <row r="121" spans="1:5">
      <c r="A121" s="138" t="s">
        <v>167</v>
      </c>
      <c r="B121" s="129" t="s">
        <v>430</v>
      </c>
      <c r="C121" s="115">
        <v>100</v>
      </c>
      <c r="D121" s="115">
        <v>60</v>
      </c>
      <c r="E121" s="115">
        <v>100</v>
      </c>
    </row>
    <row r="122" spans="1:5">
      <c r="A122" s="138" t="s">
        <v>395</v>
      </c>
      <c r="B122" s="129" t="s">
        <v>430</v>
      </c>
      <c r="C122" s="115">
        <v>100</v>
      </c>
      <c r="D122" s="115">
        <v>60</v>
      </c>
      <c r="E122" s="115">
        <v>100</v>
      </c>
    </row>
    <row r="123" spans="1:5">
      <c r="A123" s="138" t="s">
        <v>396</v>
      </c>
      <c r="B123" s="129" t="s">
        <v>431</v>
      </c>
      <c r="C123" s="115">
        <v>60</v>
      </c>
      <c r="D123" s="115">
        <v>45</v>
      </c>
      <c r="E123" s="115">
        <v>100</v>
      </c>
    </row>
    <row r="124" spans="1:5" ht="45">
      <c r="A124" s="138" t="s">
        <v>213</v>
      </c>
      <c r="B124" s="123" t="s">
        <v>416</v>
      </c>
      <c r="C124" s="115">
        <v>30</v>
      </c>
      <c r="D124" s="115">
        <v>22</v>
      </c>
      <c r="E124" s="115">
        <v>30</v>
      </c>
    </row>
    <row r="125" spans="1:5">
      <c r="A125" s="138" t="s">
        <v>397</v>
      </c>
      <c r="B125" s="134" t="s">
        <v>417</v>
      </c>
      <c r="C125" s="115">
        <v>30</v>
      </c>
      <c r="D125" s="115">
        <v>22</v>
      </c>
      <c r="E125" s="115">
        <v>30</v>
      </c>
    </row>
    <row r="126" spans="1:5">
      <c r="A126" s="138" t="s">
        <v>398</v>
      </c>
      <c r="B126" s="134" t="s">
        <v>418</v>
      </c>
      <c r="C126" s="115">
        <v>60</v>
      </c>
      <c r="D126" s="115">
        <v>45</v>
      </c>
      <c r="E126" s="115">
        <v>100</v>
      </c>
    </row>
    <row r="127" spans="1:5">
      <c r="A127" s="138" t="s">
        <v>215</v>
      </c>
      <c r="B127" s="134" t="s">
        <v>418</v>
      </c>
      <c r="C127" s="115">
        <v>60</v>
      </c>
      <c r="D127" s="115">
        <v>45</v>
      </c>
      <c r="E127" s="115">
        <v>100</v>
      </c>
    </row>
    <row r="128" spans="1:5">
      <c r="A128" s="138" t="s">
        <v>399</v>
      </c>
      <c r="B128" s="129" t="s">
        <v>431</v>
      </c>
      <c r="C128" s="115">
        <v>60</v>
      </c>
      <c r="D128" s="115">
        <v>45</v>
      </c>
      <c r="E128" s="115">
        <v>100</v>
      </c>
    </row>
    <row r="129" spans="1:5">
      <c r="A129" s="138" t="s">
        <v>217</v>
      </c>
      <c r="B129" s="129" t="s">
        <v>419</v>
      </c>
      <c r="C129" s="115">
        <v>100</v>
      </c>
      <c r="D129" s="115">
        <v>60</v>
      </c>
      <c r="E129" s="115">
        <v>100</v>
      </c>
    </row>
    <row r="130" spans="1:5">
      <c r="A130" s="138" t="s">
        <v>159</v>
      </c>
      <c r="B130" s="129" t="s">
        <v>419</v>
      </c>
      <c r="C130" s="115">
        <v>100</v>
      </c>
      <c r="D130" s="115">
        <v>60</v>
      </c>
      <c r="E130" s="115">
        <v>100</v>
      </c>
    </row>
    <row r="131" spans="1:5">
      <c r="A131" s="138" t="s">
        <v>218</v>
      </c>
      <c r="B131" s="129" t="s">
        <v>419</v>
      </c>
      <c r="C131" s="115">
        <v>100</v>
      </c>
      <c r="D131" s="115">
        <v>60</v>
      </c>
      <c r="E131" s="115">
        <v>100</v>
      </c>
    </row>
    <row r="132" spans="1:5">
      <c r="A132" s="138" t="s">
        <v>400</v>
      </c>
      <c r="B132" s="129" t="s">
        <v>420</v>
      </c>
      <c r="C132" s="115">
        <v>100</v>
      </c>
      <c r="D132" s="115">
        <v>60</v>
      </c>
      <c r="E132" s="115">
        <v>100</v>
      </c>
    </row>
    <row r="133" spans="1:5">
      <c r="A133" s="138" t="s">
        <v>401</v>
      </c>
      <c r="B133" s="129" t="s">
        <v>420</v>
      </c>
      <c r="C133" s="115">
        <v>100</v>
      </c>
      <c r="D133" s="115">
        <v>60</v>
      </c>
      <c r="E133" s="115">
        <v>100</v>
      </c>
    </row>
    <row r="134" spans="1:5">
      <c r="A134" s="138" t="s">
        <v>166</v>
      </c>
      <c r="B134" s="129" t="s">
        <v>420</v>
      </c>
      <c r="C134" s="115">
        <v>100</v>
      </c>
      <c r="D134" s="115">
        <v>60</v>
      </c>
      <c r="E134" s="115">
        <v>100</v>
      </c>
    </row>
    <row r="135" spans="1:5">
      <c r="A135" s="138" t="s">
        <v>402</v>
      </c>
      <c r="B135" s="129" t="s">
        <v>420</v>
      </c>
      <c r="C135" s="115">
        <v>100</v>
      </c>
      <c r="D135" s="115">
        <v>60</v>
      </c>
      <c r="E135" s="115">
        <v>100</v>
      </c>
    </row>
    <row r="136" spans="1:5">
      <c r="A136" s="138" t="s">
        <v>403</v>
      </c>
      <c r="B136" s="129" t="s">
        <v>414</v>
      </c>
      <c r="C136" s="115">
        <v>100</v>
      </c>
      <c r="D136" s="115">
        <v>60</v>
      </c>
      <c r="E136" s="115">
        <v>100</v>
      </c>
    </row>
    <row r="137" spans="1:5">
      <c r="A137" s="138" t="s">
        <v>404</v>
      </c>
      <c r="B137" s="129" t="s">
        <v>419</v>
      </c>
      <c r="C137" s="115">
        <v>100</v>
      </c>
      <c r="D137" s="115">
        <v>60</v>
      </c>
      <c r="E137" s="115">
        <v>100</v>
      </c>
    </row>
    <row r="138" spans="1:5">
      <c r="A138" s="138" t="s">
        <v>405</v>
      </c>
      <c r="B138" s="129" t="s">
        <v>419</v>
      </c>
      <c r="C138" s="115">
        <v>100</v>
      </c>
      <c r="D138" s="115">
        <v>60</v>
      </c>
      <c r="E138" s="115">
        <v>100</v>
      </c>
    </row>
    <row r="139" spans="1:5">
      <c r="A139" s="138" t="s">
        <v>406</v>
      </c>
      <c r="B139" s="134" t="s">
        <v>421</v>
      </c>
      <c r="C139" s="115">
        <v>100</v>
      </c>
      <c r="D139" s="115">
        <v>75</v>
      </c>
      <c r="E139" s="115">
        <v>100</v>
      </c>
    </row>
    <row r="140" spans="1:5">
      <c r="A140" s="138" t="s">
        <v>229</v>
      </c>
    </row>
    <row r="141" spans="1:5">
      <c r="A141" s="138" t="s">
        <v>407</v>
      </c>
      <c r="B141" s="129" t="s">
        <v>419</v>
      </c>
      <c r="C141" s="115">
        <v>100</v>
      </c>
      <c r="D141" s="115">
        <v>60</v>
      </c>
      <c r="E141" s="115">
        <v>100</v>
      </c>
    </row>
    <row r="142" spans="1:5">
      <c r="A142" s="138" t="s">
        <v>408</v>
      </c>
      <c r="B142" s="129" t="s">
        <v>422</v>
      </c>
      <c r="C142" s="115">
        <v>60</v>
      </c>
      <c r="D142" s="115">
        <v>45</v>
      </c>
      <c r="E142" s="115">
        <v>100</v>
      </c>
    </row>
    <row r="143" spans="1:5">
      <c r="A143" s="138" t="s">
        <v>230</v>
      </c>
      <c r="B143" s="129" t="s">
        <v>419</v>
      </c>
      <c r="C143" s="115">
        <v>100</v>
      </c>
      <c r="D143" s="115">
        <v>60</v>
      </c>
      <c r="E143" s="115">
        <v>100</v>
      </c>
    </row>
    <row r="144" spans="1:5">
      <c r="A144" s="138" t="s">
        <v>409</v>
      </c>
    </row>
    <row r="145" spans="1:1">
      <c r="A145" s="138" t="s">
        <v>410</v>
      </c>
    </row>
    <row r="161" spans="1:1">
      <c r="A161" s="134"/>
    </row>
  </sheetData>
  <pageMargins left="0.511811024" right="0.511811024" top="0.78740157499999996" bottom="0.78740157499999996" header="0.31496062000000002" footer="0.31496062000000002"/>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77"/>
  <sheetViews>
    <sheetView workbookViewId="0">
      <selection activeCell="F8" sqref="F8"/>
    </sheetView>
  </sheetViews>
  <sheetFormatPr defaultRowHeight="15"/>
  <cols>
    <col min="1" max="1" width="9.140625" style="140"/>
    <col min="2" max="2" width="18.140625" customWidth="1"/>
    <col min="3" max="3" width="16.42578125" customWidth="1"/>
    <col min="4" max="20" width="15.85546875" customWidth="1"/>
  </cols>
  <sheetData>
    <row r="1" spans="1:21">
      <c r="B1" s="128" t="s">
        <v>354</v>
      </c>
      <c r="C1" s="115"/>
      <c r="D1" s="115"/>
      <c r="E1" s="115"/>
      <c r="F1" s="115"/>
    </row>
    <row r="2" spans="1:21">
      <c r="B2" s="128" t="s">
        <v>355</v>
      </c>
      <c r="C2" s="115"/>
      <c r="D2" s="115"/>
      <c r="E2" s="115"/>
      <c r="F2" s="115"/>
    </row>
    <row r="3" spans="1:21">
      <c r="B3" s="249" t="s">
        <v>358</v>
      </c>
      <c r="C3" s="248" t="s">
        <v>356</v>
      </c>
      <c r="D3" s="248" t="s">
        <v>359</v>
      </c>
      <c r="E3" s="248"/>
      <c r="F3" s="248"/>
      <c r="G3" s="248"/>
      <c r="H3" s="248" t="s">
        <v>365</v>
      </c>
      <c r="I3" s="248"/>
      <c r="J3" s="248"/>
      <c r="K3" s="248"/>
      <c r="M3" s="248" t="s">
        <v>359</v>
      </c>
      <c r="N3" s="248"/>
      <c r="O3" s="248"/>
      <c r="P3" s="248"/>
      <c r="Q3" s="248" t="s">
        <v>365</v>
      </c>
      <c r="R3" s="248"/>
      <c r="S3" s="248"/>
      <c r="T3" s="248"/>
    </row>
    <row r="4" spans="1:21">
      <c r="B4" s="249"/>
      <c r="C4" s="248"/>
      <c r="D4" s="248" t="s">
        <v>360</v>
      </c>
      <c r="E4" s="248"/>
      <c r="F4" s="248" t="s">
        <v>361</v>
      </c>
      <c r="G4" s="248"/>
      <c r="H4" s="248" t="s">
        <v>360</v>
      </c>
      <c r="I4" s="248"/>
      <c r="J4" s="248" t="s">
        <v>361</v>
      </c>
      <c r="K4" s="248"/>
      <c r="M4" s="248" t="s">
        <v>360</v>
      </c>
      <c r="N4" s="248"/>
      <c r="O4" s="248" t="s">
        <v>361</v>
      </c>
      <c r="P4" s="248"/>
      <c r="Q4" s="248" t="s">
        <v>360</v>
      </c>
      <c r="R4" s="248"/>
      <c r="S4" s="248" t="s">
        <v>361</v>
      </c>
      <c r="T4" s="248"/>
    </row>
    <row r="5" spans="1:21" ht="60">
      <c r="B5" s="249"/>
      <c r="C5" s="248"/>
      <c r="D5" s="135" t="s">
        <v>362</v>
      </c>
      <c r="E5" s="135" t="s">
        <v>363</v>
      </c>
      <c r="F5" s="135" t="s">
        <v>364</v>
      </c>
      <c r="G5" s="135" t="s">
        <v>363</v>
      </c>
      <c r="H5" s="135" t="s">
        <v>362</v>
      </c>
      <c r="I5" s="135" t="s">
        <v>363</v>
      </c>
      <c r="J5" s="135" t="s">
        <v>364</v>
      </c>
      <c r="K5" s="135" t="s">
        <v>363</v>
      </c>
      <c r="L5" s="123"/>
      <c r="M5" s="135" t="s">
        <v>362</v>
      </c>
      <c r="N5" s="135" t="s">
        <v>363</v>
      </c>
      <c r="O5" s="135" t="s">
        <v>364</v>
      </c>
      <c r="P5" s="135" t="s">
        <v>363</v>
      </c>
      <c r="Q5" s="135" t="s">
        <v>362</v>
      </c>
      <c r="R5" s="135" t="s">
        <v>363</v>
      </c>
      <c r="S5" s="135" t="s">
        <v>364</v>
      </c>
      <c r="T5" s="135" t="s">
        <v>363</v>
      </c>
    </row>
    <row r="6" spans="1:21">
      <c r="A6" s="136">
        <v>1</v>
      </c>
      <c r="B6" s="137" t="s">
        <v>357</v>
      </c>
      <c r="C6" s="131" t="s">
        <v>366</v>
      </c>
      <c r="D6" s="131">
        <v>45</v>
      </c>
      <c r="E6" s="131">
        <v>55</v>
      </c>
      <c r="F6" s="131">
        <v>55</v>
      </c>
      <c r="G6" s="131">
        <v>65</v>
      </c>
      <c r="H6" s="131">
        <v>60</v>
      </c>
      <c r="I6" s="131">
        <v>70</v>
      </c>
      <c r="J6" s="131">
        <v>80</v>
      </c>
      <c r="K6" s="131">
        <v>95</v>
      </c>
      <c r="M6" s="131" t="s">
        <v>367</v>
      </c>
      <c r="N6" s="131">
        <v>40</v>
      </c>
      <c r="O6" s="131">
        <v>45</v>
      </c>
      <c r="P6" s="131">
        <v>50</v>
      </c>
      <c r="Q6" s="131">
        <v>60</v>
      </c>
      <c r="R6" s="131">
        <v>55</v>
      </c>
      <c r="S6" s="131">
        <v>65</v>
      </c>
      <c r="T6" s="131">
        <v>75</v>
      </c>
      <c r="U6" s="131">
        <v>90</v>
      </c>
    </row>
    <row r="8" spans="1:21" ht="15" customHeight="1">
      <c r="A8" s="136">
        <v>2</v>
      </c>
      <c r="B8" s="139" t="s">
        <v>368</v>
      </c>
      <c r="C8" s="131" t="s">
        <v>366</v>
      </c>
      <c r="D8" s="131">
        <v>40</v>
      </c>
      <c r="E8" s="131">
        <v>45</v>
      </c>
      <c r="F8" s="131">
        <v>50</v>
      </c>
      <c r="G8" s="131">
        <v>60</v>
      </c>
      <c r="H8" s="131">
        <v>55</v>
      </c>
      <c r="I8" s="131">
        <v>65</v>
      </c>
      <c r="J8" s="131">
        <v>75</v>
      </c>
      <c r="K8" s="131">
        <v>90</v>
      </c>
      <c r="M8" s="131" t="s">
        <v>367</v>
      </c>
      <c r="N8" s="131">
        <v>30</v>
      </c>
      <c r="O8" s="131">
        <v>35</v>
      </c>
      <c r="P8" s="131">
        <v>40</v>
      </c>
      <c r="Q8" s="131">
        <v>45</v>
      </c>
      <c r="R8" s="131">
        <v>45</v>
      </c>
      <c r="S8" s="131">
        <v>55</v>
      </c>
      <c r="T8" s="131">
        <v>65</v>
      </c>
      <c r="U8" s="131">
        <v>75</v>
      </c>
    </row>
    <row r="10" spans="1:21">
      <c r="A10" s="136">
        <v>3</v>
      </c>
      <c r="B10" s="120" t="s">
        <v>369</v>
      </c>
      <c r="C10" s="131" t="s">
        <v>366</v>
      </c>
      <c r="D10" s="131">
        <v>80</v>
      </c>
      <c r="E10" s="131">
        <v>95</v>
      </c>
      <c r="F10" s="131">
        <v>120</v>
      </c>
      <c r="G10" s="131">
        <v>140</v>
      </c>
      <c r="M10" s="131" t="s">
        <v>367</v>
      </c>
      <c r="N10" s="131">
        <v>70</v>
      </c>
      <c r="O10" s="131">
        <v>80</v>
      </c>
      <c r="P10" s="131">
        <v>110</v>
      </c>
      <c r="Q10" s="131">
        <v>130</v>
      </c>
    </row>
    <row r="12" spans="1:21">
      <c r="A12" s="136">
        <v>4</v>
      </c>
      <c r="B12" s="120" t="s">
        <v>370</v>
      </c>
      <c r="C12" s="131" t="s">
        <v>366</v>
      </c>
      <c r="D12" s="131">
        <v>50</v>
      </c>
      <c r="E12" s="131">
        <v>60</v>
      </c>
      <c r="F12" s="131">
        <v>60</v>
      </c>
      <c r="G12" s="131">
        <v>70</v>
      </c>
      <c r="H12" s="131">
        <v>80</v>
      </c>
      <c r="I12" s="131">
        <v>95</v>
      </c>
      <c r="J12" s="131">
        <v>120</v>
      </c>
      <c r="K12" s="131">
        <v>140</v>
      </c>
      <c r="M12" s="131" t="s">
        <v>367</v>
      </c>
      <c r="N12" s="131">
        <v>40</v>
      </c>
      <c r="O12" s="131">
        <v>45</v>
      </c>
      <c r="P12" s="131">
        <v>50</v>
      </c>
      <c r="Q12" s="131">
        <v>60</v>
      </c>
      <c r="R12" s="131">
        <v>70</v>
      </c>
      <c r="S12" s="131">
        <v>80</v>
      </c>
      <c r="T12" s="131">
        <v>110</v>
      </c>
      <c r="U12" s="131">
        <v>130</v>
      </c>
    </row>
    <row r="14" spans="1:21">
      <c r="A14" s="136">
        <v>5</v>
      </c>
      <c r="B14" s="137" t="s">
        <v>371</v>
      </c>
      <c r="C14" s="131" t="s">
        <v>366</v>
      </c>
      <c r="D14" s="131">
        <v>40</v>
      </c>
      <c r="E14" s="131">
        <v>45</v>
      </c>
      <c r="F14" s="131">
        <v>50</v>
      </c>
      <c r="G14" s="131">
        <v>60</v>
      </c>
      <c r="H14" s="131">
        <v>60</v>
      </c>
      <c r="I14" s="131">
        <v>70</v>
      </c>
      <c r="J14" s="131">
        <v>100</v>
      </c>
      <c r="K14" s="131">
        <v>120</v>
      </c>
      <c r="M14" s="131" t="s">
        <v>367</v>
      </c>
      <c r="N14" s="131">
        <v>30</v>
      </c>
      <c r="O14" s="131">
        <v>35</v>
      </c>
      <c r="P14" s="131">
        <v>40</v>
      </c>
      <c r="Q14" s="131">
        <v>45</v>
      </c>
      <c r="R14" s="131">
        <v>50</v>
      </c>
      <c r="S14" s="131">
        <v>65</v>
      </c>
      <c r="T14" s="131">
        <v>80</v>
      </c>
      <c r="U14" s="131">
        <v>95</v>
      </c>
    </row>
    <row r="16" spans="1:21">
      <c r="A16" s="144" t="s">
        <v>411</v>
      </c>
    </row>
    <row r="17" spans="1:5">
      <c r="B17" s="143" t="s">
        <v>366</v>
      </c>
    </row>
    <row r="18" spans="1:5">
      <c r="C18" s="142" t="s">
        <v>359</v>
      </c>
    </row>
    <row r="19" spans="1:5">
      <c r="D19" s="142" t="s">
        <v>360</v>
      </c>
    </row>
    <row r="20" spans="1:5">
      <c r="A20" s="247" t="s">
        <v>372</v>
      </c>
      <c r="B20" s="247"/>
      <c r="E20" s="142" t="s">
        <v>362</v>
      </c>
    </row>
    <row r="21" spans="1:5">
      <c r="A21" s="138" t="s">
        <v>373</v>
      </c>
      <c r="B21" s="120">
        <v>1</v>
      </c>
    </row>
    <row r="22" spans="1:5">
      <c r="A22" s="138" t="s">
        <v>374</v>
      </c>
      <c r="B22" s="120">
        <v>1</v>
      </c>
    </row>
    <row r="23" spans="1:5">
      <c r="A23" s="138" t="s">
        <v>375</v>
      </c>
      <c r="B23" s="120">
        <v>1</v>
      </c>
    </row>
    <row r="24" spans="1:5">
      <c r="A24" s="138" t="s">
        <v>163</v>
      </c>
      <c r="B24" s="120">
        <v>1</v>
      </c>
    </row>
    <row r="25" spans="1:5">
      <c r="A25" s="138" t="s">
        <v>376</v>
      </c>
      <c r="B25" s="120">
        <v>1</v>
      </c>
    </row>
    <row r="26" spans="1:5">
      <c r="A26" s="138" t="s">
        <v>187</v>
      </c>
      <c r="B26" s="120">
        <v>2</v>
      </c>
      <c r="D26" s="141">
        <f>IF((VLOOKUP(A16,$A$21:$B$77,2,FALSE))=$A$6,IF(B17=C6,IF(C18=D3,IF(D19=D4,IF(D5=E20,D6,E6)))))</f>
        <v>45</v>
      </c>
    </row>
    <row r="27" spans="1:5">
      <c r="A27" s="138" t="s">
        <v>188</v>
      </c>
      <c r="B27" s="120">
        <v>2</v>
      </c>
    </row>
    <row r="28" spans="1:5">
      <c r="A28" s="138" t="s">
        <v>377</v>
      </c>
      <c r="B28" s="120">
        <v>2</v>
      </c>
    </row>
    <row r="29" spans="1:5">
      <c r="A29" s="138" t="s">
        <v>151</v>
      </c>
      <c r="B29" s="120">
        <v>2</v>
      </c>
    </row>
    <row r="30" spans="1:5">
      <c r="A30" s="138" t="s">
        <v>378</v>
      </c>
      <c r="B30" s="120">
        <v>2</v>
      </c>
    </row>
    <row r="31" spans="1:5">
      <c r="A31" s="138" t="s">
        <v>193</v>
      </c>
      <c r="B31" s="120">
        <v>2</v>
      </c>
    </row>
    <row r="32" spans="1:5">
      <c r="A32" s="138" t="s">
        <v>164</v>
      </c>
      <c r="B32" s="120">
        <v>2</v>
      </c>
    </row>
    <row r="33" spans="1:2">
      <c r="A33" s="138" t="s">
        <v>379</v>
      </c>
      <c r="B33" s="120">
        <v>2</v>
      </c>
    </row>
    <row r="34" spans="1:2">
      <c r="A34" s="138" t="s">
        <v>380</v>
      </c>
      <c r="B34" s="120">
        <v>2</v>
      </c>
    </row>
    <row r="35" spans="1:2">
      <c r="A35" s="138" t="s">
        <v>381</v>
      </c>
      <c r="B35" s="120">
        <v>2</v>
      </c>
    </row>
    <row r="36" spans="1:2">
      <c r="A36" s="138" t="s">
        <v>382</v>
      </c>
      <c r="B36" s="120">
        <v>2</v>
      </c>
    </row>
    <row r="37" spans="1:2">
      <c r="A37" s="138" t="s">
        <v>383</v>
      </c>
      <c r="B37" s="120">
        <v>2</v>
      </c>
    </row>
    <row r="38" spans="1:2">
      <c r="A38" s="138" t="s">
        <v>384</v>
      </c>
      <c r="B38" s="120">
        <v>2</v>
      </c>
    </row>
    <row r="39" spans="1:2">
      <c r="A39" s="138" t="s">
        <v>385</v>
      </c>
      <c r="B39" s="120">
        <v>2</v>
      </c>
    </row>
    <row r="40" spans="1:2">
      <c r="A40" s="138" t="s">
        <v>386</v>
      </c>
      <c r="B40" s="120">
        <v>2</v>
      </c>
    </row>
    <row r="41" spans="1:2">
      <c r="A41" s="138" t="s">
        <v>387</v>
      </c>
      <c r="B41" s="120">
        <v>2</v>
      </c>
    </row>
    <row r="42" spans="1:2">
      <c r="A42" s="138" t="s">
        <v>388</v>
      </c>
      <c r="B42" s="120">
        <v>2</v>
      </c>
    </row>
    <row r="43" spans="1:2">
      <c r="A43" s="138" t="s">
        <v>389</v>
      </c>
      <c r="B43" s="120">
        <v>2</v>
      </c>
    </row>
    <row r="44" spans="1:2">
      <c r="A44" s="138" t="s">
        <v>390</v>
      </c>
      <c r="B44" s="120">
        <v>2</v>
      </c>
    </row>
    <row r="45" spans="1:2">
      <c r="A45" s="138" t="s">
        <v>391</v>
      </c>
      <c r="B45" s="120">
        <v>2</v>
      </c>
    </row>
    <row r="46" spans="1:2">
      <c r="A46" s="138" t="s">
        <v>392</v>
      </c>
      <c r="B46" s="120">
        <v>2</v>
      </c>
    </row>
    <row r="47" spans="1:2">
      <c r="A47" s="138" t="s">
        <v>393</v>
      </c>
      <c r="B47" s="120">
        <v>2</v>
      </c>
    </row>
    <row r="48" spans="1:2">
      <c r="A48" s="138" t="s">
        <v>394</v>
      </c>
      <c r="B48" s="120">
        <v>2</v>
      </c>
    </row>
    <row r="49" spans="1:2">
      <c r="A49" s="138" t="s">
        <v>208</v>
      </c>
      <c r="B49" s="120">
        <v>2</v>
      </c>
    </row>
    <row r="50" spans="1:2">
      <c r="A50" s="138" t="s">
        <v>209</v>
      </c>
      <c r="B50" s="120">
        <v>4</v>
      </c>
    </row>
    <row r="51" spans="1:2">
      <c r="A51" s="138" t="s">
        <v>161</v>
      </c>
      <c r="B51" s="120">
        <v>2</v>
      </c>
    </row>
    <row r="52" spans="1:2">
      <c r="A52" s="138" t="s">
        <v>210</v>
      </c>
      <c r="B52" s="120">
        <v>2</v>
      </c>
    </row>
    <row r="53" spans="1:2">
      <c r="A53" s="138" t="s">
        <v>167</v>
      </c>
      <c r="B53" s="120">
        <v>2</v>
      </c>
    </row>
    <row r="54" spans="1:2">
      <c r="A54" s="138" t="s">
        <v>395</v>
      </c>
      <c r="B54" s="120">
        <v>2</v>
      </c>
    </row>
    <row r="55" spans="1:2">
      <c r="A55" s="138" t="s">
        <v>396</v>
      </c>
      <c r="B55" s="120">
        <v>2</v>
      </c>
    </row>
    <row r="56" spans="1:2">
      <c r="A56" s="138" t="s">
        <v>213</v>
      </c>
      <c r="B56" s="120">
        <v>2</v>
      </c>
    </row>
    <row r="57" spans="1:2">
      <c r="A57" s="138" t="s">
        <v>397</v>
      </c>
      <c r="B57" s="120">
        <v>2</v>
      </c>
    </row>
    <row r="58" spans="1:2">
      <c r="A58" s="138" t="s">
        <v>398</v>
      </c>
      <c r="B58" s="120">
        <v>2</v>
      </c>
    </row>
    <row r="59" spans="1:2">
      <c r="A59" s="138" t="s">
        <v>215</v>
      </c>
      <c r="B59" s="120">
        <v>2</v>
      </c>
    </row>
    <row r="60" spans="1:2">
      <c r="A60" s="138" t="s">
        <v>399</v>
      </c>
      <c r="B60" s="120">
        <v>2</v>
      </c>
    </row>
    <row r="61" spans="1:2">
      <c r="A61" s="138" t="s">
        <v>217</v>
      </c>
      <c r="B61" s="120">
        <v>3</v>
      </c>
    </row>
    <row r="62" spans="1:2">
      <c r="A62" s="138" t="s">
        <v>159</v>
      </c>
      <c r="B62" s="120">
        <v>5</v>
      </c>
    </row>
    <row r="63" spans="1:2">
      <c r="A63" s="138" t="s">
        <v>218</v>
      </c>
      <c r="B63" s="120">
        <v>5</v>
      </c>
    </row>
    <row r="64" spans="1:2">
      <c r="A64" s="138" t="s">
        <v>400</v>
      </c>
      <c r="B64" s="120">
        <v>3</v>
      </c>
    </row>
    <row r="65" spans="1:2">
      <c r="A65" s="138" t="s">
        <v>401</v>
      </c>
      <c r="B65" s="120">
        <v>4</v>
      </c>
    </row>
    <row r="66" spans="1:2">
      <c r="A66" s="138" t="s">
        <v>166</v>
      </c>
      <c r="B66" s="120">
        <v>5</v>
      </c>
    </row>
    <row r="67" spans="1:2">
      <c r="A67" s="138" t="s">
        <v>402</v>
      </c>
      <c r="B67" s="120">
        <v>5</v>
      </c>
    </row>
    <row r="68" spans="1:2">
      <c r="A68" s="138" t="s">
        <v>403</v>
      </c>
      <c r="B68" s="120">
        <v>2</v>
      </c>
    </row>
    <row r="69" spans="1:2">
      <c r="A69" s="138" t="s">
        <v>404</v>
      </c>
      <c r="B69" s="120">
        <v>2</v>
      </c>
    </row>
    <row r="70" spans="1:2">
      <c r="A70" s="138" t="s">
        <v>405</v>
      </c>
      <c r="B70" s="120">
        <v>2</v>
      </c>
    </row>
    <row r="71" spans="1:2">
      <c r="A71" s="138" t="s">
        <v>406</v>
      </c>
      <c r="B71" s="120">
        <v>2</v>
      </c>
    </row>
    <row r="72" spans="1:2">
      <c r="A72" s="138" t="s">
        <v>229</v>
      </c>
      <c r="B72" s="120">
        <v>2</v>
      </c>
    </row>
    <row r="73" spans="1:2">
      <c r="A73" s="138" t="s">
        <v>407</v>
      </c>
      <c r="B73" s="120">
        <v>2</v>
      </c>
    </row>
    <row r="74" spans="1:2">
      <c r="A74" s="138" t="s">
        <v>408</v>
      </c>
      <c r="B74" s="120">
        <v>2</v>
      </c>
    </row>
    <row r="75" spans="1:2">
      <c r="A75" s="138" t="s">
        <v>230</v>
      </c>
      <c r="B75" s="120">
        <v>2</v>
      </c>
    </row>
    <row r="76" spans="1:2">
      <c r="A76" s="138" t="s">
        <v>409</v>
      </c>
      <c r="B76" s="120">
        <v>2</v>
      </c>
    </row>
    <row r="77" spans="1:2">
      <c r="A77" s="138" t="s">
        <v>410</v>
      </c>
      <c r="B77" s="120">
        <v>2</v>
      </c>
    </row>
  </sheetData>
  <mergeCells count="15">
    <mergeCell ref="A20:B20"/>
    <mergeCell ref="M3:P3"/>
    <mergeCell ref="Q3:T3"/>
    <mergeCell ref="M4:N4"/>
    <mergeCell ref="O4:P4"/>
    <mergeCell ref="Q4:R4"/>
    <mergeCell ref="S4:T4"/>
    <mergeCell ref="C3:C5"/>
    <mergeCell ref="B3:B5"/>
    <mergeCell ref="D4:E4"/>
    <mergeCell ref="F4:G4"/>
    <mergeCell ref="D3:G3"/>
    <mergeCell ref="H3:K3"/>
    <mergeCell ref="H4:I4"/>
    <mergeCell ref="J4:K4"/>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9</vt:i4>
      </vt:variant>
    </vt:vector>
  </HeadingPairs>
  <TitlesOfParts>
    <vt:vector size="9" baseType="lpstr">
      <vt:lpstr>DADOS</vt:lpstr>
      <vt:lpstr>Planilha1</vt:lpstr>
      <vt:lpstr>ANEXO C</vt:lpstr>
      <vt:lpstr>MDI</vt:lpstr>
      <vt:lpstr>ANEXO F</vt:lpstr>
      <vt:lpstr>ANEXO E</vt:lpstr>
      <vt:lpstr>MSE</vt:lpstr>
      <vt:lpstr>TABELAS</vt:lpstr>
      <vt:lpstr>TABELAS2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Hidralon</dc:creator>
  <cp:lastModifiedBy>Rafael Rocha</cp:lastModifiedBy>
  <cp:revision>0</cp:revision>
  <cp:lastPrinted>2017-01-07T12:55:45Z</cp:lastPrinted>
  <dcterms:created xsi:type="dcterms:W3CDTF">2012-01-31T19:04:58Z</dcterms:created>
  <dcterms:modified xsi:type="dcterms:W3CDTF">2017-03-08T17:50:00Z</dcterms:modified>
</cp:coreProperties>
</file>